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150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<sst xmlns="http://schemas.openxmlformats.org/spreadsheetml/2006/main" count="565" uniqueCount="510">
  <si>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</si>
  <si>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</si>
  <si>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</si>
  <si>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</si>
  <si>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</si>
  <si>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</si>
  <si>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</si>
  <si>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</si>
  <si>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</si>
  <si>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</si>
  <si>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</si>
  <si>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</si>
  <si>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</si>
  <si>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</si>
  <si>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</si>
  <si>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</si>
  <si>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</si>
  <si>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</si>
  <si>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</si>
  <si>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</si>
  <si>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</si>
  <si>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</si>
  <si>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</si>
  <si>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</si>
  <si>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</si>
  <si>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</si>
  <si>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</si>
  <si>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</si>
  <si>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</si>
  <si>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</si>
  <si>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</si>
  <si>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</si>
  <si>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</si>
  <si>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</si>
  <si>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</si>
  <si>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</si>
  <si>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</si>
  <si>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</si>
  <si>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</si>
  <si>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</si>
  <si>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</si>
  <si>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</si>
  <si>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</si>
  <si>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</si>
  <si>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</si>
  <si>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</si>
  <si>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</si>
  <si>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</si>
  <si>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</si>
  <si>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</si>
  <si>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</si>
  <si>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</si>
  <si>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</si>
  <si>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</si>
  <si>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</si>
  <si>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</si>
  <si>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</si>
  <si>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</si>
  <si>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</si>
  <si>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</si>
  <si>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</si>
  <si>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</si>
  <si>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</si>
  <si>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</si>
  <si>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</si>
  <si>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</si>
  <si>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</si>
  <si>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</si>
  <si>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</si>
  <si>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</si>
  <si>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</si>
  <si>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</si>
  <si>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</si>
  <si>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</si>
  <si>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</si>
  <si>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</si>
  <si>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</si>
  <si>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</si>
  <si>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</si>
  <si>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</si>
  <si>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</si>
  <si>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</si>
  <si>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</si>
  <si>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</si>
  <si>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</si>
  <si>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</si>
  <si>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</si>
  <si>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</si>
  <si>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</si>
  <si>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</si>
  <si>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</si>
  <si>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</si>
  <si>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</si>
  <si>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</si>
  <si>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</si>
  <si>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</si>
  <si>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</si>
  <si>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</si>
  <si>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</si>
  <si>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</si>
  <si>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</si>
  <si>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</si>
  <si>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</si>
  <si>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</si>
  <si>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</si>
  <si>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</si>
  <si>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</si>
  <si>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</si>
  <si>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</si>
  <si>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</si>
  <si>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</si>
  <si>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</si>
  <si>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</si>
  <si>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</si>
  <si>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</si>
  <si>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</si>
  <si>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</si>
  <si>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</si>
  <si>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</si>
  <si>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</si>
  <si>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</si>
  <si>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</si>
  <si>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</si>
  <si>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</si>
  <si>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</si>
  <si>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</si>
  <si>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</si>
  <si>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</si>
  <si>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</si>
  <si>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</si>
  <si>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</si>
  <si>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</si>
  <si>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</si>
  <si>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</si>
  <si>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</si>
  <si>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</si>
  <si>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</si>
  <si>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</si>
  <si>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</si>
  <si>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</si>
  <si>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</si>
  <si>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</si>
  <si>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</si>
  <si>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</si>
  <si>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</si>
  <si>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</si>
  <si>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</si>
  <si>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</si>
  <si>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</si>
  <si>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</si>
  <si>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</si>
  <si>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</si>
  <si>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</si>
  <si>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</si>
  <si>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</si>
  <si>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</si>
  <si>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</si>
  <si>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</si>
  <si>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</si>
  <si>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</si>
  <si>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</si>
  <si>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</si>
  <si>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</si>
  <si>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</si>
  <si>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</si>
  <si>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</si>
  <si>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</si>
  <si>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</si>
  <si>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</si>
  <si>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</si>
  <si>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</si>
  <si>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</si>
  <si>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</si>
  <si>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</si>
  <si>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</si>
  <si>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</si>
  <si>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</si>
  <si>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</si>
  <si>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</si>
  <si>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</si>
  <si>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</si>
  <si>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</si>
  <si>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</si>
  <si>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</si>
  <si>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</si>
  <si>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</si>
  <si>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</si>
  <si>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</si>
  <si>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</si>
  <si>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</si>
  <si>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</si>
  <si>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</si>
  <si>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</si>
  <si>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</si>
  <si>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</si>
  <si>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</si>
  <si>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</si>
  <si>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</si>
  <si>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</si>
  <si>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</si>
  <si>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</si>
  <si>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</si>
  <si>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</si>
  <si>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</si>
  <si>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</si>
  <si>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</si>
  <si>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</si>
  <si>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</si>
  <si>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</si>
  <si>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</si>
  <si>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</si>
  <si>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</si>
  <si>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</si>
  <si>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</si>
  <si>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</si>
  <si>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</si>
  <si>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</si>
  <si>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</si>
  <si>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</si>
  <si>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</si>
  <si>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</si>
  <si>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</si>
  <si>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</si>
  <si>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</si>
  <si>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</si>
  <si>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</si>
  <si>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</si>
  <si>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</si>
  <si>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</si>
  <si>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</si>
  <si>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</si>
  <si>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</si>
  <si>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</si>
  <si>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</si>
  <si>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</si>
  <si>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</si>
  <si>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</si>
  <si>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</si>
  <si>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</si>
  <si>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</si>
  <si>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</si>
  <si>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</si>
  <si>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</si>
  <si>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</si>
  <si>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</si>
  <si>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</si>
  <si>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</si>
  <si>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</si>
  <si>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</si>
  <si>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</si>
  <si>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</si>
  <si>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</si>
  <si>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</si>
  <si>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</si>
  <si>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</si>
  <si>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</si>
  <si>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</si>
  <si>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</si>
  <si>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</si>
  <si>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</si>
  <si>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</si>
  <si>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</si>
  <si>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</si>
  <si>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</si>
  <si>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</si>
  <si>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</si>
  <si>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</si>
  <si>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</si>
  <si>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</si>
  <si>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</si>
  <si>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</si>
  <si>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</si>
  <si>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</si>
  <si>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</si>
  <si>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</si>
  <si>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</si>
  <si>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</si>
  <si>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</si>
  <si>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</si>
  <si>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</si>
  <si>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</si>
  <si>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</si>
  <si>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</si>
  <si>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</si>
  <si>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</si>
  <si>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</si>
  <si>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</si>
  <si>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</si>
  <si>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</si>
  <si>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</si>
  <si>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</si>
  <si>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</si>
  <si>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</si>
  <si>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</si>
  <si>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</si>
  <si>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</si>
  <si>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</si>
  <si>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</si>
  <si>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</si>
  <si>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</si>
  <si>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</si>
  <si>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</si>
  <si>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</si>
  <si>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</si>
  <si>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</si>
  <si>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</si>
  <si>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</si>
  <si>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</si>
  <si>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</si>
  <si>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</si>
  <si>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</si>
  <si>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</si>
  <si>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</si>
  <si>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</si>
  <si>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</si>
  <si>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</si>
  <si>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</si>
  <si>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</si>
  <si>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</si>
  <si>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</si>
  <si>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</si>
  <si>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</si>
  <si>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</si>
  <si>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</si>
  <si>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</si>
  <si>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</si>
  <si>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</si>
  <si>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</si>
  <si>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</si>
  <si>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</si>
  <si>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</si>
  <si>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</si>
  <si>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</si>
  <si>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</si>
  <si>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</si>
  <si>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</si>
  <si>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</si>
  <si>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</si>
  <si>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</si>
  <si>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</si>
  <si>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</si>
  <si>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</si>
  <si>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</si>
  <si>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</si>
  <si>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</si>
  <si>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</si>
  <si>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</si>
  <si>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</si>
  <si>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</si>
  <si>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</si>
  <si>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</si>
  <si>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</si>
  <si>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</si>
  <si>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</si>
  <si>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</si>
  <si>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</si>
  <si>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</si>
  <si>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</si>
  <si>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</si>
  <si>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</si>
  <si>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</si>
  <si>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</si>
  <si>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</si>
  <si>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</si>
  <si>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</si>
  <si>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</si>
  <si>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</si>
  <si>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</si>
  <si>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</si>
  <si>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</si>
  <si>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</si>
  <si>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</si>
  <si>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</si>
  <si>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</si>
  <si>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</si>
  <si>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</si>
  <si>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</si>
  <si>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</si>
  <si>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</si>
  <si>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</si>
  <si>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</si>
  <si>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</si>
  <si>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</si>
  <si>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</si>
  <si>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</si>
  <si>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</si>
  <si>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</si>
  <si>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</si>
  <si>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</si>
  <si>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</si>
  <si>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</si>
  <si>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</si>
  <si>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</si>
  <si>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</si>
  <si>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</si>
  <si>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</si>
  <si>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</si>
  <si>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</si>
  <si>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</si>
  <si>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</si>
  <si>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</si>
  <si>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</si>
  <si>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</si>
  <si>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</si>
  <si>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</si>
  <si>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</si>
  <si>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</si>
  <si>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2022год</t>
  </si>
  <si>
    <t>2024 год</t>
  </si>
  <si>
    <t xml:space="preserve">                                                        14 02042 04 0000 440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</si>
  <si>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</si>
  <si>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</si>
  <si>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</si>
  <si>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</si>
  <si>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</si>
  <si>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НА 2022 ГОД И НА ПЛАНОВЫЙ ПЕРИОД 2023 И 2024 ГОДОВ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</si>
  <si>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</si>
  <si>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</si>
  <si>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</si>
  <si>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</si>
  <si>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</si>
  <si>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</si>
  <si>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</si>
  <si>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</si>
  <si>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</si>
  <si>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на 2022год и на плановый период 2023 и 2024 годов"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</si>
  <si>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</si>
  <si>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</si>
  <si>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</si>
  <si>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</si>
  <si>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</si>
  <si>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</si>
  <si>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</si>
  <si>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</si>
  <si>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</si>
  <si>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</si>
  <si>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</si>
  <si>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</si>
  <si>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</si>
  <si>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</si>
  <si>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</si>
  <si>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</si>
  <si>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</si>
  <si>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</si>
  <si>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</si>
  <si>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</si>
  <si>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</si>
  <si>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</si>
  <si>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</si>
  <si>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</si>
  <si>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</si>
  <si>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</si>
  <si>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</si>
  <si>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</si>
  <si>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</si>
  <si>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</si>
  <si>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</si>
  <si>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</si>
  <si>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</si>
  <si>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</si>
  <si>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</si>
  <si>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</si>
  <si>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</si>
  <si>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</si>
  <si>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</si>
  <si>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</si>
  <si>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</si>
  <si>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</si>
  <si>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</si>
  <si>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</si>
  <si>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</si>
  <si>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</si>
  <si>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</si>
  <si>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</si>
  <si>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</si>
  <si>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</si>
  <si>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</si>
  <si>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</si>
  <si>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</si>
  <si>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</si>
  <si>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</si>
  <si>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</si>
  <si>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</si>
  <si>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</si>
  <si>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</si>
  <si>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</si>
  <si>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</si>
  <si>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</si>
  <si>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</si>
  <si>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</si>
  <si>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</si>
  <si>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</si>
  <si>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</si>
  <si>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</si>
  <si>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Развитие физической культуры и массового спорта </t>
  </si>
  <si>
    <t>"О внесении изменений и дополнениий в Решение</t>
  </si>
  <si>
    <t xml:space="preserve"> "О бюджете Осинниковского городского округа</t>
  </si>
  <si>
    <t>на 2022 год и на плановый период 2023 и 2024 годов"</t>
  </si>
  <si>
    <t>от 23 декабря 2021 года №230-МНА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</si>
  <si>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</si>
  <si>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</si>
  <si>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</si>
  <si>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</si>
  <si>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</si>
  <si>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</si>
  <si>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</si>
  <si>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</si>
  <si>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</si>
  <si>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1 17 15020 04 1201 150</t>
  </si>
  <si>
    <t>Инициативные платежи, зачисляемые в бюджеты городских округов (Благоустройство спортивной площадки «Скейт - парк» (текущий ремонт), расположенной по адресу: 652810, Кемеровская область - Кузбасс, г. Осинники, п. Тайжина (парк «МИР»)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</si>
</sst>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49" fontId="29" fillId="0" borderId="1">
      <alignment/>
      <protection/>
    </xf>
    <xf numFmtId="2" fontId="29" fillId="0" borderId="1">
      <alignment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7" borderId="2" applyNumberFormat="0" applyAlignment="0" applyProtection="0"/>
    <xf numFmtId="0" fontId="31" fillId="7" borderId="3" applyNumberFormat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3" borderId="8" applyNumberFormat="0" applyAlignment="0" applyProtection="0"/>
    <xf numFmtId="0" fontId="19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" fillId="0" borderId="0">
      <alignment vertical="top"/>
      <protection/>
    </xf>
    <xf numFmtId="0" fontId="29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180" fontId="7" fillId="0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" fillId="0" borderId="0" xfId="55" applyFont="1" applyFill="1" applyBorder="1" applyAlignment="1">
      <alignment/>
      <protection/>
    </xf>
    <xf numFmtId="0" fontId="4" fillId="0" borderId="0" xfId="0" applyFont="1" applyFill="1" applyAlignment="1">
      <alignment vertical="top"/>
    </xf>
    <xf numFmtId="49" fontId="4" fillId="0" borderId="0" xfId="55" applyNumberFormat="1" applyFont="1" applyFill="1" applyBorder="1" applyAlignment="1">
      <alignment horizontal="right" vertical="top"/>
      <protection/>
    </xf>
    <xf numFmtId="49" fontId="4" fillId="0" borderId="0" xfId="55" applyNumberFormat="1" applyFont="1" applyFill="1" applyBorder="1" applyAlignment="1">
      <alignment vertical="top"/>
      <protection/>
    </xf>
    <xf numFmtId="0" fontId="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44" applyFont="1" applyFill="1" applyBorder="1" applyAlignment="1" applyProtection="1">
      <alignment wrapText="1"/>
      <protection/>
    </xf>
    <xf numFmtId="0" fontId="4" fillId="0" borderId="11" xfId="44" applyNumberFormat="1" applyFont="1" applyFill="1" applyBorder="1" applyAlignment="1" applyProtection="1">
      <alignment wrapText="1"/>
      <protection/>
    </xf>
    <xf numFmtId="0" fontId="4" fillId="0" borderId="11" xfId="44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3" fillId="0" borderId="11" xfId="0" applyNumberFormat="1" applyFont="1" applyFill="1" applyBorder="1" applyAlignment="1">
      <alignment vertical="top" wrapText="1"/>
    </xf>
    <xf numFmtId="0" fontId="43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3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wrapText="1"/>
    </xf>
    <xf numFmtId="180" fontId="29" fillId="0" borderId="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44" fillId="0" borderId="11" xfId="0" applyNumberFormat="1" applyFont="1" applyFill="1" applyBorder="1" applyAlignment="1">
      <alignment horizontal="left" vertical="top" wrapText="1"/>
    </xf>
    <xf numFmtId="0" fontId="43" fillId="0" borderId="11" xfId="0" applyNumberFormat="1" applyFont="1" applyFill="1" applyBorder="1" applyAlignment="1">
      <alignment horizontal="justify" vertical="top" wrapText="1"/>
    </xf>
    <xf numFmtId="0" fontId="43" fillId="0" borderId="11" xfId="0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44" fillId="0" borderId="0" xfId="0" applyFont="1" applyFill="1" applyAlignment="1">
      <alignment/>
    </xf>
    <xf numFmtId="185" fontId="29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80" fontId="43" fillId="0" borderId="11" xfId="0" applyNumberFormat="1" applyFont="1" applyFill="1" applyBorder="1" applyAlignment="1" applyProtection="1">
      <alignment horizontal="center" vertical="center"/>
      <protection locked="0"/>
    </xf>
    <xf numFmtId="2" fontId="43" fillId="0" borderId="11" xfId="0" applyNumberFormat="1" applyFont="1" applyFill="1" applyBorder="1" applyAlignment="1">
      <alignment wrapText="1"/>
    </xf>
    <xf numFmtId="0" fontId="29" fillId="0" borderId="11" xfId="56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49" fontId="43" fillId="0" borderId="11" xfId="0" applyNumberFormat="1" applyFont="1" applyFill="1" applyBorder="1" applyAlignment="1">
      <alignment horizontal="left" vertical="top" wrapText="1"/>
    </xf>
    <xf numFmtId="180" fontId="4" fillId="0" borderId="12" xfId="0" applyNumberFormat="1" applyFont="1" applyFill="1" applyBorder="1" applyAlignment="1">
      <alignment horizontal="center" wrapText="1"/>
    </xf>
    <xf numFmtId="0" fontId="43" fillId="0" borderId="11" xfId="0" applyFont="1" applyFill="1" applyBorder="1" applyAlignment="1" quotePrefix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29" fillId="0" borderId="11" xfId="56" applyNumberFormat="1" applyFont="1" applyFill="1" applyBorder="1" applyAlignment="1">
      <alignment vertical="top" wrapText="1"/>
      <protection/>
    </xf>
    <xf numFmtId="0" fontId="44" fillId="0" borderId="11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quotePrefix="1">
      <alignment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/>
    </xf>
    <xf numFmtId="180" fontId="43" fillId="0" borderId="11" xfId="0" applyNumberFormat="1" applyFont="1" applyFill="1" applyBorder="1" applyAlignment="1">
      <alignment horizontal="center"/>
    </xf>
    <xf numFmtId="49" fontId="29" fillId="0" borderId="11" xfId="33" applyNumberFormat="1" applyFill="1" applyBorder="1" applyAlignment="1" applyProtection="1">
      <alignment horizontal="center" vertical="center"/>
      <protection/>
    </xf>
    <xf numFmtId="185" fontId="29" fillId="0" borderId="11" xfId="34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center" vertical="top" wrapText="1"/>
    </xf>
    <xf numFmtId="49" fontId="4" fillId="0" borderId="0" xfId="55" applyNumberFormat="1" applyFont="1" applyFill="1" applyBorder="1" applyAlignment="1">
      <alignment horizontal="right" vertical="top"/>
      <protection/>
    </xf>
    <xf numFmtId="49" fontId="4" fillId="0" borderId="0" xfId="55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right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zoomScalePageLayoutView="0" workbookViewId="0" topLeftCell="A182">
      <selection activeCell="A193" sqref="A193"/>
    </sheetView>
  </sheetViews>
  <sheetFormatPr defaultColWidth="8.8515625" defaultRowHeight="15"/>
  <cols>
    <col min="1" max="1" width="71.140625" style="12" customWidth="1"/>
    <col min="2" max="2" width="25.421875" style="13" customWidth="1"/>
    <col min="3" max="3" width="11.57421875" style="13" customWidth="1"/>
    <col min="4" max="4" width="13.28125" style="13" customWidth="1"/>
    <col min="5" max="5" width="11.7109375" style="13" customWidth="1"/>
    <col min="6" max="16384" width="8.8515625" style="13" customWidth="1"/>
  </cols>
  <sheetData>
    <row r="1" spans="3:5" ht="12.75">
      <c r="C1" s="95" t="s">
        <v>203</v>
      </c>
      <c r="D1" s="95"/>
      <c r="E1" s="95"/>
    </row>
    <row r="2" spans="1:6" ht="12.75">
      <c r="A2" s="95" t="s">
        <v>87</v>
      </c>
      <c r="B2" s="95"/>
      <c r="C2" s="95"/>
      <c r="D2" s="95"/>
      <c r="E2" s="95"/>
      <c r="F2" s="14"/>
    </row>
    <row r="3" spans="1:6" ht="12.75">
      <c r="A3" s="95" t="s">
        <v>88</v>
      </c>
      <c r="B3" s="95"/>
      <c r="C3" s="95"/>
      <c r="D3" s="95"/>
      <c r="E3" s="95"/>
      <c r="F3" s="14"/>
    </row>
    <row r="4" spans="1:9" ht="12.75">
      <c r="A4" s="99" t="s">
        <v>495</v>
      </c>
      <c r="B4" s="99"/>
      <c r="C4" s="99"/>
      <c r="D4" s="99"/>
      <c r="E4" s="99"/>
      <c r="F4" s="15"/>
      <c r="G4" s="15"/>
      <c r="H4" s="15"/>
      <c r="I4" s="15"/>
    </row>
    <row r="5" spans="1:9" ht="12.75">
      <c r="A5" s="97" t="s">
        <v>496</v>
      </c>
      <c r="B5" s="97"/>
      <c r="C5" s="97"/>
      <c r="D5" s="97"/>
      <c r="E5" s="97"/>
      <c r="F5" s="17"/>
      <c r="G5" s="17"/>
      <c r="H5" s="17"/>
      <c r="I5" s="17"/>
    </row>
    <row r="6" spans="1:9" ht="12.75">
      <c r="A6" s="97" t="s">
        <v>344</v>
      </c>
      <c r="B6" s="97"/>
      <c r="C6" s="97"/>
      <c r="D6" s="97"/>
      <c r="E6" s="97"/>
      <c r="F6" s="17"/>
      <c r="G6" s="17"/>
      <c r="H6" s="17"/>
      <c r="I6" s="17"/>
    </row>
    <row r="7" spans="1:8" ht="12.75">
      <c r="A7" s="97" t="s">
        <v>497</v>
      </c>
      <c r="B7" s="97"/>
      <c r="C7" s="97"/>
      <c r="D7" s="97"/>
      <c r="E7" s="97"/>
      <c r="F7" s="17"/>
      <c r="G7" s="17"/>
      <c r="H7" s="17"/>
    </row>
    <row r="8" spans="2:5" ht="12.75">
      <c r="B8" s="16"/>
      <c r="C8" s="16"/>
      <c r="D8" s="16"/>
      <c r="E8" s="16"/>
    </row>
    <row r="9" spans="2:5" ht="12.75">
      <c r="B9" s="95" t="s">
        <v>203</v>
      </c>
      <c r="C9" s="95"/>
      <c r="D9" s="95"/>
      <c r="E9" s="95"/>
    </row>
    <row r="10" spans="1:5" ht="12.75">
      <c r="A10" s="13"/>
      <c r="B10" s="95" t="s">
        <v>87</v>
      </c>
      <c r="C10" s="95"/>
      <c r="D10" s="95"/>
      <c r="E10" s="95"/>
    </row>
    <row r="11" spans="1:5" ht="12.75">
      <c r="A11" s="13"/>
      <c r="B11" s="95" t="s">
        <v>88</v>
      </c>
      <c r="C11" s="95"/>
      <c r="D11" s="95"/>
      <c r="E11" s="95"/>
    </row>
    <row r="12" spans="2:5" ht="12.75" customHeight="1">
      <c r="B12" s="95" t="s">
        <v>498</v>
      </c>
      <c r="C12" s="95"/>
      <c r="D12" s="95"/>
      <c r="E12" s="95"/>
    </row>
    <row r="13" spans="1:5" ht="12.75" customHeight="1">
      <c r="A13" s="13"/>
      <c r="B13" s="98" t="s">
        <v>343</v>
      </c>
      <c r="C13" s="98"/>
      <c r="D13" s="98"/>
      <c r="E13" s="98"/>
    </row>
    <row r="14" spans="1:5" ht="12.75">
      <c r="A14" s="13"/>
      <c r="B14" s="98" t="s">
        <v>344</v>
      </c>
      <c r="C14" s="98"/>
      <c r="D14" s="98"/>
      <c r="E14" s="98"/>
    </row>
    <row r="15" spans="1:5" ht="12.75">
      <c r="A15" s="13"/>
      <c r="B15" s="97" t="s">
        <v>425</v>
      </c>
      <c r="C15" s="97"/>
      <c r="D15" s="97"/>
      <c r="E15" s="97"/>
    </row>
    <row r="16" spans="2:5" ht="12.75">
      <c r="B16" s="18"/>
      <c r="C16" s="19"/>
      <c r="D16" s="19"/>
      <c r="E16" s="19"/>
    </row>
    <row r="17" ht="12.75">
      <c r="A17" s="20"/>
    </row>
    <row r="18" spans="1:5" ht="18" customHeight="1">
      <c r="A18" s="96" t="s">
        <v>342</v>
      </c>
      <c r="B18" s="96"/>
      <c r="C18" s="96"/>
      <c r="D18" s="96"/>
      <c r="E18" s="96"/>
    </row>
    <row r="19" spans="1:5" ht="17.25" customHeight="1">
      <c r="A19" s="96" t="s">
        <v>415</v>
      </c>
      <c r="B19" s="96"/>
      <c r="C19" s="96"/>
      <c r="D19" s="96"/>
      <c r="E19" s="96"/>
    </row>
    <row r="20" ht="12.75" customHeight="1"/>
    <row r="21" spans="1:5" ht="12.75" customHeight="1">
      <c r="A21" s="21"/>
      <c r="B21" s="21"/>
      <c r="C21" s="21"/>
      <c r="D21" s="21"/>
      <c r="E21" s="22" t="s">
        <v>89</v>
      </c>
    </row>
    <row r="22" spans="1:5" s="24" customFormat="1" ht="25.5">
      <c r="A22" s="6" t="s">
        <v>0</v>
      </c>
      <c r="B22" s="7" t="s">
        <v>1</v>
      </c>
      <c r="C22" s="23" t="s">
        <v>407</v>
      </c>
      <c r="D22" s="7" t="s">
        <v>329</v>
      </c>
      <c r="E22" s="7" t="s">
        <v>408</v>
      </c>
    </row>
    <row r="23" spans="1:5" s="24" customFormat="1" ht="12.75">
      <c r="A23" s="6" t="s">
        <v>90</v>
      </c>
      <c r="B23" s="7"/>
      <c r="C23" s="8">
        <f>C24+C194</f>
        <v>2029929.72</v>
      </c>
      <c r="D23" s="8">
        <f>D24+D194</f>
        <v>1787692.4</v>
      </c>
      <c r="E23" s="8">
        <f>E24+E194</f>
        <v>1727344.4</v>
      </c>
    </row>
    <row r="24" spans="1:5" s="24" customFormat="1" ht="12.75">
      <c r="A24" s="25" t="s">
        <v>2</v>
      </c>
      <c r="B24" s="7" t="s">
        <v>3</v>
      </c>
      <c r="C24" s="8">
        <f>C25+C72</f>
        <v>392802.82</v>
      </c>
      <c r="D24" s="8">
        <f>D25+D72</f>
        <v>407110</v>
      </c>
      <c r="E24" s="8">
        <f>E25+E72</f>
        <v>422068</v>
      </c>
    </row>
    <row r="25" spans="1:5" s="24" customFormat="1" ht="12.75">
      <c r="A25" s="6" t="s">
        <v>4</v>
      </c>
      <c r="B25" s="7"/>
      <c r="C25" s="26">
        <f>C26+C32+C42+C55+C66</f>
        <v>361349</v>
      </c>
      <c r="D25" s="26">
        <f>D26+D32+D42+D55+D66</f>
        <v>375238</v>
      </c>
      <c r="E25" s="26">
        <f>E26+E32+E42+E55+E66</f>
        <v>389401</v>
      </c>
    </row>
    <row r="26" spans="1:5" s="24" customFormat="1" ht="12.75">
      <c r="A26" s="6" t="s">
        <v>5</v>
      </c>
      <c r="B26" s="7" t="s">
        <v>6</v>
      </c>
      <c r="C26" s="26">
        <f>C27+C28+C29+C30+C31</f>
        <v>277709</v>
      </c>
      <c r="D26" s="26">
        <f>D27+D28+D29+D30</f>
        <v>289009</v>
      </c>
      <c r="E26" s="26">
        <f>E27+E28+E29+E30</f>
        <v>301805</v>
      </c>
    </row>
    <row r="27" spans="1:5" s="27" customFormat="1" ht="51">
      <c r="A27" s="1" t="s">
        <v>7</v>
      </c>
      <c r="B27" s="9" t="s">
        <v>8</v>
      </c>
      <c r="C27" s="5">
        <v>275272</v>
      </c>
      <c r="D27" s="5">
        <f>289009-D28-D29-D30</f>
        <v>286617</v>
      </c>
      <c r="E27" s="5">
        <f>301805-E28-E29-E30</f>
        <v>299309</v>
      </c>
    </row>
    <row r="28" spans="1:5" s="27" customFormat="1" ht="63.75">
      <c r="A28" s="1" t="s">
        <v>353</v>
      </c>
      <c r="B28" s="9" t="s">
        <v>9</v>
      </c>
      <c r="C28" s="4">
        <v>62</v>
      </c>
      <c r="D28" s="5">
        <v>65</v>
      </c>
      <c r="E28" s="5">
        <v>67</v>
      </c>
    </row>
    <row r="29" spans="1:5" s="27" customFormat="1" ht="25.5">
      <c r="A29" s="1" t="s">
        <v>354</v>
      </c>
      <c r="B29" s="9" t="s">
        <v>10</v>
      </c>
      <c r="C29" s="4">
        <v>2200</v>
      </c>
      <c r="D29" s="5">
        <v>2300</v>
      </c>
      <c r="E29" s="5">
        <v>2400</v>
      </c>
    </row>
    <row r="30" spans="1:5" s="27" customFormat="1" ht="51">
      <c r="A30" s="1" t="s">
        <v>236</v>
      </c>
      <c r="B30" s="9" t="s">
        <v>11</v>
      </c>
      <c r="C30" s="5">
        <v>23</v>
      </c>
      <c r="D30" s="5">
        <v>27</v>
      </c>
      <c r="E30" s="5">
        <v>29</v>
      </c>
    </row>
    <row r="31" spans="1:5" s="27" customFormat="1" ht="63.75">
      <c r="A31" s="1" t="s">
        <v>499</v>
      </c>
      <c r="B31" s="9" t="s">
        <v>500</v>
      </c>
      <c r="C31" s="5">
        <v>152</v>
      </c>
      <c r="D31" s="5">
        <v>0</v>
      </c>
      <c r="E31" s="5">
        <v>0</v>
      </c>
    </row>
    <row r="32" spans="1:5" s="24" customFormat="1" ht="25.5">
      <c r="A32" s="6" t="s">
        <v>12</v>
      </c>
      <c r="B32" s="7" t="s">
        <v>13</v>
      </c>
      <c r="C32" s="8">
        <f>C35+C37+C39+C41</f>
        <v>11045</v>
      </c>
      <c r="D32" s="8">
        <f>D35+D37+D39+D41</f>
        <v>11499</v>
      </c>
      <c r="E32" s="8">
        <f>E35+E37+E39+E41</f>
        <v>11690</v>
      </c>
    </row>
    <row r="33" spans="1:5" s="24" customFormat="1" ht="25.5">
      <c r="A33" s="1" t="s">
        <v>239</v>
      </c>
      <c r="B33" s="7" t="s">
        <v>240</v>
      </c>
      <c r="C33" s="8">
        <f>C34+C36+C38+C40</f>
        <v>11045</v>
      </c>
      <c r="D33" s="8">
        <f>D34+D36+D38+D40</f>
        <v>11499</v>
      </c>
      <c r="E33" s="8">
        <f>E34+E36+E38+E40</f>
        <v>11690</v>
      </c>
    </row>
    <row r="34" spans="1:5" s="24" customFormat="1" ht="51">
      <c r="A34" s="1" t="s">
        <v>238</v>
      </c>
      <c r="B34" s="9" t="s">
        <v>237</v>
      </c>
      <c r="C34" s="4">
        <f>C35</f>
        <v>4994</v>
      </c>
      <c r="D34" s="4">
        <f>D35</f>
        <v>5144</v>
      </c>
      <c r="E34" s="4">
        <f>E35</f>
        <v>5147</v>
      </c>
    </row>
    <row r="35" spans="1:5" s="27" customFormat="1" ht="76.5">
      <c r="A35" s="1" t="s">
        <v>169</v>
      </c>
      <c r="B35" s="9" t="s">
        <v>174</v>
      </c>
      <c r="C35" s="4">
        <v>4994</v>
      </c>
      <c r="D35" s="5">
        <v>5144</v>
      </c>
      <c r="E35" s="5">
        <v>5147</v>
      </c>
    </row>
    <row r="36" spans="1:5" s="27" customFormat="1" ht="51">
      <c r="A36" s="28" t="s">
        <v>242</v>
      </c>
      <c r="B36" s="9" t="s">
        <v>241</v>
      </c>
      <c r="C36" s="4">
        <f>C37</f>
        <v>28</v>
      </c>
      <c r="D36" s="4">
        <f>D37</f>
        <v>29</v>
      </c>
      <c r="E36" s="4">
        <f>E37</f>
        <v>30</v>
      </c>
    </row>
    <row r="37" spans="1:5" s="27" customFormat="1" ht="76.5">
      <c r="A37" s="1" t="s">
        <v>168</v>
      </c>
      <c r="B37" s="9" t="s">
        <v>173</v>
      </c>
      <c r="C37" s="4">
        <v>28</v>
      </c>
      <c r="D37" s="5">
        <v>29</v>
      </c>
      <c r="E37" s="5">
        <v>30</v>
      </c>
    </row>
    <row r="38" spans="1:5" s="27" customFormat="1" ht="51">
      <c r="A38" s="1" t="s">
        <v>244</v>
      </c>
      <c r="B38" s="9" t="s">
        <v>243</v>
      </c>
      <c r="C38" s="4">
        <f>C39</f>
        <v>6649</v>
      </c>
      <c r="D38" s="4">
        <f>D39</f>
        <v>6963</v>
      </c>
      <c r="E38" s="4">
        <f>E39</f>
        <v>7174</v>
      </c>
    </row>
    <row r="39" spans="1:5" s="27" customFormat="1" ht="76.5">
      <c r="A39" s="1" t="s">
        <v>170</v>
      </c>
      <c r="B39" s="9" t="s">
        <v>172</v>
      </c>
      <c r="C39" s="4">
        <v>6649</v>
      </c>
      <c r="D39" s="5">
        <v>6963</v>
      </c>
      <c r="E39" s="5">
        <v>7174</v>
      </c>
    </row>
    <row r="40" spans="1:5" s="27" customFormat="1" ht="51">
      <c r="A40" s="1" t="s">
        <v>245</v>
      </c>
      <c r="B40" s="9" t="s">
        <v>246</v>
      </c>
      <c r="C40" s="4">
        <f>C41</f>
        <v>-626</v>
      </c>
      <c r="D40" s="4">
        <f>D41</f>
        <v>-637</v>
      </c>
      <c r="E40" s="4">
        <f>E41</f>
        <v>-661</v>
      </c>
    </row>
    <row r="41" spans="1:5" s="27" customFormat="1" ht="76.5">
      <c r="A41" s="1" t="s">
        <v>261</v>
      </c>
      <c r="B41" s="9" t="s">
        <v>171</v>
      </c>
      <c r="C41" s="4">
        <v>-626</v>
      </c>
      <c r="D41" s="5">
        <v>-637</v>
      </c>
      <c r="E41" s="5">
        <v>-661</v>
      </c>
    </row>
    <row r="42" spans="1:5" s="24" customFormat="1" ht="12.75">
      <c r="A42" s="6" t="s">
        <v>14</v>
      </c>
      <c r="B42" s="7" t="s">
        <v>15</v>
      </c>
      <c r="C42" s="8">
        <f>C44+C49+C51+C54</f>
        <v>38550</v>
      </c>
      <c r="D42" s="8">
        <f>D44+D49+D51+D54</f>
        <v>40585</v>
      </c>
      <c r="E42" s="8">
        <f>E44+E49+E51+E54</f>
        <v>41661</v>
      </c>
    </row>
    <row r="43" spans="1:5" s="24" customFormat="1" ht="12.75">
      <c r="A43" s="1" t="s">
        <v>86</v>
      </c>
      <c r="B43" s="9" t="s">
        <v>247</v>
      </c>
      <c r="C43" s="4">
        <f>C44</f>
        <v>25630</v>
      </c>
      <c r="D43" s="4">
        <f>D44</f>
        <v>26655</v>
      </c>
      <c r="E43" s="4">
        <f>E44</f>
        <v>27721</v>
      </c>
    </row>
    <row r="44" spans="1:5" s="27" customFormat="1" ht="12.75">
      <c r="A44" s="1" t="s">
        <v>86</v>
      </c>
      <c r="B44" s="29" t="s">
        <v>262</v>
      </c>
      <c r="C44" s="4">
        <f>C45+C47</f>
        <v>25630</v>
      </c>
      <c r="D44" s="4">
        <f>D45+D47</f>
        <v>26655</v>
      </c>
      <c r="E44" s="4">
        <f>E45+E47</f>
        <v>27721</v>
      </c>
    </row>
    <row r="45" spans="1:5" s="27" customFormat="1" ht="25.5">
      <c r="A45" s="1" t="s">
        <v>250</v>
      </c>
      <c r="B45" s="29" t="s">
        <v>248</v>
      </c>
      <c r="C45" s="4">
        <f>C46</f>
        <v>19130</v>
      </c>
      <c r="D45" s="4">
        <f>D46</f>
        <v>19900</v>
      </c>
      <c r="E45" s="4">
        <f>E46</f>
        <v>20700</v>
      </c>
    </row>
    <row r="46" spans="1:5" s="27" customFormat="1" ht="25.5">
      <c r="A46" s="1" t="s">
        <v>250</v>
      </c>
      <c r="B46" s="29" t="s">
        <v>249</v>
      </c>
      <c r="C46" s="4">
        <v>19130</v>
      </c>
      <c r="D46" s="5">
        <v>19900</v>
      </c>
      <c r="E46" s="5">
        <v>20700</v>
      </c>
    </row>
    <row r="47" spans="1:5" s="27" customFormat="1" ht="25.5">
      <c r="A47" s="1" t="s">
        <v>252</v>
      </c>
      <c r="B47" s="29" t="s">
        <v>251</v>
      </c>
      <c r="C47" s="4">
        <f>C48</f>
        <v>6500</v>
      </c>
      <c r="D47" s="4">
        <f>D48</f>
        <v>6755</v>
      </c>
      <c r="E47" s="4">
        <f>E48</f>
        <v>7021</v>
      </c>
    </row>
    <row r="48" spans="1:5" s="27" customFormat="1" ht="38.25">
      <c r="A48" s="1" t="s">
        <v>254</v>
      </c>
      <c r="B48" s="29" t="s">
        <v>253</v>
      </c>
      <c r="C48" s="4">
        <v>6500</v>
      </c>
      <c r="D48" s="5">
        <v>6755</v>
      </c>
      <c r="E48" s="5">
        <v>7021</v>
      </c>
    </row>
    <row r="49" spans="1:5" s="27" customFormat="1" ht="12.75">
      <c r="A49" s="1" t="s">
        <v>16</v>
      </c>
      <c r="B49" s="9" t="s">
        <v>17</v>
      </c>
      <c r="C49" s="4">
        <f>C50</f>
        <v>50</v>
      </c>
      <c r="D49" s="4">
        <f>D50</f>
        <v>0</v>
      </c>
      <c r="E49" s="4">
        <f>E50</f>
        <v>0</v>
      </c>
    </row>
    <row r="50" spans="1:5" s="27" customFormat="1" ht="12.75">
      <c r="A50" s="1" t="s">
        <v>256</v>
      </c>
      <c r="B50" s="9" t="s">
        <v>255</v>
      </c>
      <c r="C50" s="4">
        <v>50</v>
      </c>
      <c r="D50" s="5">
        <v>0</v>
      </c>
      <c r="E50" s="5">
        <v>0</v>
      </c>
    </row>
    <row r="51" spans="1:5" s="27" customFormat="1" ht="12.75">
      <c r="A51" s="1" t="s">
        <v>18</v>
      </c>
      <c r="B51" s="9" t="s">
        <v>257</v>
      </c>
      <c r="C51" s="4">
        <f>C52</f>
        <v>10</v>
      </c>
      <c r="D51" s="4">
        <f>D52</f>
        <v>10</v>
      </c>
      <c r="E51" s="4">
        <f>E52</f>
        <v>10</v>
      </c>
    </row>
    <row r="52" spans="1:5" s="27" customFormat="1" ht="12.75">
      <c r="A52" s="1" t="s">
        <v>18</v>
      </c>
      <c r="B52" s="9" t="s">
        <v>258</v>
      </c>
      <c r="C52" s="4">
        <v>10</v>
      </c>
      <c r="D52" s="5">
        <v>10</v>
      </c>
      <c r="E52" s="5">
        <v>10</v>
      </c>
    </row>
    <row r="53" spans="1:5" s="27" customFormat="1" ht="12.75">
      <c r="A53" s="1" t="s">
        <v>260</v>
      </c>
      <c r="B53" s="9" t="s">
        <v>259</v>
      </c>
      <c r="C53" s="4">
        <f>C54</f>
        <v>12860</v>
      </c>
      <c r="D53" s="4">
        <f>D54</f>
        <v>13920</v>
      </c>
      <c r="E53" s="4">
        <f>E54</f>
        <v>13930</v>
      </c>
    </row>
    <row r="54" spans="1:5" s="27" customFormat="1" ht="25.5">
      <c r="A54" s="1" t="s">
        <v>19</v>
      </c>
      <c r="B54" s="9" t="s">
        <v>20</v>
      </c>
      <c r="C54" s="4">
        <v>12860</v>
      </c>
      <c r="D54" s="5">
        <v>13920</v>
      </c>
      <c r="E54" s="5">
        <v>13930</v>
      </c>
    </row>
    <row r="55" spans="1:5" s="24" customFormat="1" ht="12.75">
      <c r="A55" s="6" t="s">
        <v>21</v>
      </c>
      <c r="B55" s="7" t="s">
        <v>22</v>
      </c>
      <c r="C55" s="8">
        <f>C56+C58+C61</f>
        <v>25845</v>
      </c>
      <c r="D55" s="8">
        <f>D56+D58+D61</f>
        <v>25945</v>
      </c>
      <c r="E55" s="8">
        <f>E56+E58+E61</f>
        <v>26045</v>
      </c>
    </row>
    <row r="56" spans="1:5" s="27" customFormat="1" ht="12.75">
      <c r="A56" s="1" t="s">
        <v>23</v>
      </c>
      <c r="B56" s="9" t="s">
        <v>24</v>
      </c>
      <c r="C56" s="4">
        <f>C57</f>
        <v>5280</v>
      </c>
      <c r="D56" s="4">
        <f>D57</f>
        <v>5280</v>
      </c>
      <c r="E56" s="4">
        <f>E57</f>
        <v>5280</v>
      </c>
    </row>
    <row r="57" spans="1:5" s="27" customFormat="1" ht="25.5">
      <c r="A57" s="1" t="s">
        <v>25</v>
      </c>
      <c r="B57" s="30" t="s">
        <v>26</v>
      </c>
      <c r="C57" s="4">
        <v>5280</v>
      </c>
      <c r="D57" s="5">
        <v>5280</v>
      </c>
      <c r="E57" s="5">
        <v>5280</v>
      </c>
    </row>
    <row r="58" spans="1:5" s="27" customFormat="1" ht="12.75">
      <c r="A58" s="1" t="s">
        <v>27</v>
      </c>
      <c r="B58" s="30" t="s">
        <v>402</v>
      </c>
      <c r="C58" s="4">
        <f>C59+C60</f>
        <v>1565</v>
      </c>
      <c r="D58" s="4">
        <f>D59+D60</f>
        <v>1565</v>
      </c>
      <c r="E58" s="4">
        <f>E59+E60</f>
        <v>1565</v>
      </c>
    </row>
    <row r="59" spans="1:5" s="27" customFormat="1" ht="12.75">
      <c r="A59" s="1" t="s">
        <v>28</v>
      </c>
      <c r="B59" s="30" t="s">
        <v>403</v>
      </c>
      <c r="C59" s="4">
        <v>400</v>
      </c>
      <c r="D59" s="5">
        <v>400</v>
      </c>
      <c r="E59" s="5">
        <v>400</v>
      </c>
    </row>
    <row r="60" spans="1:5" s="27" customFormat="1" ht="12.75">
      <c r="A60" s="1" t="s">
        <v>29</v>
      </c>
      <c r="B60" s="30" t="s">
        <v>404</v>
      </c>
      <c r="C60" s="4">
        <v>1165</v>
      </c>
      <c r="D60" s="5">
        <v>1165</v>
      </c>
      <c r="E60" s="5">
        <v>1165</v>
      </c>
    </row>
    <row r="61" spans="1:5" s="27" customFormat="1" ht="12.75">
      <c r="A61" s="1" t="s">
        <v>30</v>
      </c>
      <c r="B61" s="9" t="s">
        <v>31</v>
      </c>
      <c r="C61" s="4">
        <f>C62+C64</f>
        <v>19000</v>
      </c>
      <c r="D61" s="4">
        <f>D62+D64</f>
        <v>19100</v>
      </c>
      <c r="E61" s="4">
        <f>E62+E64</f>
        <v>19200</v>
      </c>
    </row>
    <row r="62" spans="1:5" s="27" customFormat="1" ht="12.75">
      <c r="A62" s="1" t="s">
        <v>264</v>
      </c>
      <c r="B62" s="9" t="s">
        <v>263</v>
      </c>
      <c r="C62" s="4">
        <f>C63</f>
        <v>14000</v>
      </c>
      <c r="D62" s="4">
        <f>D63</f>
        <v>14100</v>
      </c>
      <c r="E62" s="4">
        <f>E63</f>
        <v>14200</v>
      </c>
    </row>
    <row r="63" spans="1:5" s="27" customFormat="1" ht="25.5">
      <c r="A63" s="1" t="s">
        <v>34</v>
      </c>
      <c r="B63" s="9" t="s">
        <v>35</v>
      </c>
      <c r="C63" s="4">
        <v>14000</v>
      </c>
      <c r="D63" s="5">
        <v>14100</v>
      </c>
      <c r="E63" s="5">
        <v>14200</v>
      </c>
    </row>
    <row r="64" spans="1:5" s="27" customFormat="1" ht="12.75">
      <c r="A64" s="1" t="s">
        <v>266</v>
      </c>
      <c r="B64" s="9" t="s">
        <v>265</v>
      </c>
      <c r="C64" s="4">
        <f>C65</f>
        <v>5000</v>
      </c>
      <c r="D64" s="4">
        <f>D65</f>
        <v>5000</v>
      </c>
      <c r="E64" s="4">
        <f>E65</f>
        <v>5000</v>
      </c>
    </row>
    <row r="65" spans="1:5" s="27" customFormat="1" ht="25.5">
      <c r="A65" s="1" t="s">
        <v>32</v>
      </c>
      <c r="B65" s="9" t="s">
        <v>33</v>
      </c>
      <c r="C65" s="4">
        <v>5000</v>
      </c>
      <c r="D65" s="5">
        <v>5000</v>
      </c>
      <c r="E65" s="5">
        <v>5000</v>
      </c>
    </row>
    <row r="66" spans="1:5" s="24" customFormat="1" ht="12.75">
      <c r="A66" s="6" t="s">
        <v>36</v>
      </c>
      <c r="B66" s="7" t="s">
        <v>37</v>
      </c>
      <c r="C66" s="8">
        <f aca="true" t="shared" si="0" ref="C66:E67">C67</f>
        <v>8200</v>
      </c>
      <c r="D66" s="8">
        <f t="shared" si="0"/>
        <v>8200</v>
      </c>
      <c r="E66" s="8">
        <f t="shared" si="0"/>
        <v>8200</v>
      </c>
    </row>
    <row r="67" spans="1:5" s="27" customFormat="1" ht="25.5">
      <c r="A67" s="1" t="s">
        <v>268</v>
      </c>
      <c r="B67" s="9" t="s">
        <v>267</v>
      </c>
      <c r="C67" s="4">
        <f t="shared" si="0"/>
        <v>8200</v>
      </c>
      <c r="D67" s="4">
        <f t="shared" si="0"/>
        <v>8200</v>
      </c>
      <c r="E67" s="4">
        <f t="shared" si="0"/>
        <v>8200</v>
      </c>
    </row>
    <row r="68" spans="1:5" s="27" customFormat="1" ht="25.5">
      <c r="A68" s="1" t="s">
        <v>38</v>
      </c>
      <c r="B68" s="9" t="s">
        <v>39</v>
      </c>
      <c r="C68" s="4">
        <v>8200</v>
      </c>
      <c r="D68" s="5">
        <v>8200</v>
      </c>
      <c r="E68" s="5">
        <v>8200</v>
      </c>
    </row>
    <row r="69" spans="1:5" s="27" customFormat="1" ht="38.25">
      <c r="A69" s="1" t="s">
        <v>488</v>
      </c>
      <c r="B69" s="9" t="s">
        <v>485</v>
      </c>
      <c r="C69" s="4">
        <v>7585</v>
      </c>
      <c r="D69" s="4">
        <v>7585</v>
      </c>
      <c r="E69" s="4">
        <v>7585</v>
      </c>
    </row>
    <row r="70" spans="1:5" s="27" customFormat="1" ht="51">
      <c r="A70" s="1" t="s">
        <v>489</v>
      </c>
      <c r="B70" s="9" t="s">
        <v>486</v>
      </c>
      <c r="C70" s="4">
        <v>600</v>
      </c>
      <c r="D70" s="4">
        <v>600</v>
      </c>
      <c r="E70" s="4">
        <v>600</v>
      </c>
    </row>
    <row r="71" spans="1:5" s="27" customFormat="1" ht="38.25">
      <c r="A71" s="1" t="s">
        <v>490</v>
      </c>
      <c r="B71" s="9" t="s">
        <v>487</v>
      </c>
      <c r="C71" s="4">
        <v>15</v>
      </c>
      <c r="D71" s="4">
        <v>15</v>
      </c>
      <c r="E71" s="4">
        <v>15</v>
      </c>
    </row>
    <row r="72" spans="1:5" s="24" customFormat="1" ht="12.75">
      <c r="A72" s="6" t="s">
        <v>40</v>
      </c>
      <c r="B72" s="7"/>
      <c r="C72" s="31">
        <f>C73+C89+C97+C106+C117+C186</f>
        <v>31453.82</v>
      </c>
      <c r="D72" s="31">
        <f>D73+D89+D97+D106+D117+D186</f>
        <v>31872</v>
      </c>
      <c r="E72" s="31">
        <f>E73+E89+E97+E106+E117+E186</f>
        <v>32667</v>
      </c>
    </row>
    <row r="73" spans="1:5" s="24" customFormat="1" ht="25.5">
      <c r="A73" s="6" t="s">
        <v>41</v>
      </c>
      <c r="B73" s="7" t="s">
        <v>42</v>
      </c>
      <c r="C73" s="8">
        <f>C74+C81+C84</f>
        <v>26659</v>
      </c>
      <c r="D73" s="8">
        <f>D74+D84</f>
        <v>27152</v>
      </c>
      <c r="E73" s="8">
        <f>E74+E84</f>
        <v>27670</v>
      </c>
    </row>
    <row r="74" spans="1:5" s="27" customFormat="1" ht="51">
      <c r="A74" s="1" t="s">
        <v>175</v>
      </c>
      <c r="B74" s="9" t="s">
        <v>43</v>
      </c>
      <c r="C74" s="4">
        <f>C75+C77+C79</f>
        <v>25470</v>
      </c>
      <c r="D74" s="4">
        <f>D75+D77+D79</f>
        <v>26225</v>
      </c>
      <c r="E74" s="4">
        <f>E75+E77+E79</f>
        <v>27004</v>
      </c>
    </row>
    <row r="75" spans="1:5" s="27" customFormat="1" ht="38.25">
      <c r="A75" s="1" t="s">
        <v>270</v>
      </c>
      <c r="B75" s="9" t="s">
        <v>269</v>
      </c>
      <c r="C75" s="4">
        <f>C76</f>
        <v>24248</v>
      </c>
      <c r="D75" s="4">
        <f>D76</f>
        <v>24955</v>
      </c>
      <c r="E75" s="4">
        <f>E76</f>
        <v>25684</v>
      </c>
    </row>
    <row r="76" spans="1:5" s="27" customFormat="1" ht="51">
      <c r="A76" s="1" t="s">
        <v>176</v>
      </c>
      <c r="B76" s="9" t="s">
        <v>44</v>
      </c>
      <c r="C76" s="4">
        <v>24248</v>
      </c>
      <c r="D76" s="5">
        <v>24955</v>
      </c>
      <c r="E76" s="5">
        <v>25684</v>
      </c>
    </row>
    <row r="77" spans="1:5" s="27" customFormat="1" ht="51">
      <c r="A77" s="28" t="s">
        <v>272</v>
      </c>
      <c r="B77" s="9" t="s">
        <v>271</v>
      </c>
      <c r="C77" s="4">
        <f>C78</f>
        <v>243</v>
      </c>
      <c r="D77" s="4">
        <f>D78</f>
        <v>251</v>
      </c>
      <c r="E77" s="4">
        <f>E78</f>
        <v>258</v>
      </c>
    </row>
    <row r="78" spans="1:5" s="27" customFormat="1" ht="51">
      <c r="A78" s="1" t="s">
        <v>45</v>
      </c>
      <c r="B78" s="9" t="s">
        <v>46</v>
      </c>
      <c r="C78" s="4">
        <v>243</v>
      </c>
      <c r="D78" s="5">
        <v>251</v>
      </c>
      <c r="E78" s="5">
        <v>258</v>
      </c>
    </row>
    <row r="79" spans="1:5" s="27" customFormat="1" ht="25.5">
      <c r="A79" s="1" t="s">
        <v>274</v>
      </c>
      <c r="B79" s="9" t="s">
        <v>273</v>
      </c>
      <c r="C79" s="4">
        <f>C80</f>
        <v>979</v>
      </c>
      <c r="D79" s="4">
        <f>D80</f>
        <v>1019</v>
      </c>
      <c r="E79" s="4">
        <f>E80</f>
        <v>1062</v>
      </c>
    </row>
    <row r="80" spans="1:5" s="27" customFormat="1" ht="25.5">
      <c r="A80" s="1" t="s">
        <v>47</v>
      </c>
      <c r="B80" s="9" t="s">
        <v>48</v>
      </c>
      <c r="C80" s="4">
        <v>979</v>
      </c>
      <c r="D80" s="5">
        <v>1019</v>
      </c>
      <c r="E80" s="5">
        <v>1062</v>
      </c>
    </row>
    <row r="81" spans="1:5" s="27" customFormat="1" ht="12.75" hidden="1">
      <c r="A81" s="1" t="s">
        <v>364</v>
      </c>
      <c r="B81" s="9" t="s">
        <v>363</v>
      </c>
      <c r="C81" s="4">
        <f>C82</f>
        <v>0</v>
      </c>
      <c r="D81" s="5">
        <v>0</v>
      </c>
      <c r="E81" s="5">
        <v>0</v>
      </c>
    </row>
    <row r="82" spans="1:5" s="27" customFormat="1" ht="42" customHeight="1" hidden="1">
      <c r="A82" s="1" t="s">
        <v>362</v>
      </c>
      <c r="B82" s="9" t="s">
        <v>361</v>
      </c>
      <c r="C82" s="4">
        <f>C83</f>
        <v>0</v>
      </c>
      <c r="D82" s="5">
        <v>0</v>
      </c>
      <c r="E82" s="5">
        <v>0</v>
      </c>
    </row>
    <row r="83" spans="1:5" s="27" customFormat="1" ht="42.75" customHeight="1" hidden="1">
      <c r="A83" s="1" t="s">
        <v>360</v>
      </c>
      <c r="B83" s="9" t="s">
        <v>359</v>
      </c>
      <c r="C83" s="4">
        <v>0</v>
      </c>
      <c r="D83" s="5">
        <v>0</v>
      </c>
      <c r="E83" s="5">
        <v>0</v>
      </c>
    </row>
    <row r="84" spans="1:5" s="27" customFormat="1" ht="51">
      <c r="A84" s="32" t="s">
        <v>177</v>
      </c>
      <c r="B84" s="9" t="s">
        <v>49</v>
      </c>
      <c r="C84" s="4">
        <f>C85+C87</f>
        <v>1189</v>
      </c>
      <c r="D84" s="4">
        <f>D87</f>
        <v>927</v>
      </c>
      <c r="E84" s="4">
        <f>E87</f>
        <v>666</v>
      </c>
    </row>
    <row r="85" spans="1:5" s="27" customFormat="1" ht="33" customHeight="1">
      <c r="A85" s="32" t="s">
        <v>368</v>
      </c>
      <c r="B85" s="9" t="s">
        <v>367</v>
      </c>
      <c r="C85" s="4">
        <v>5</v>
      </c>
      <c r="D85" s="5">
        <v>0</v>
      </c>
      <c r="E85" s="5">
        <v>0</v>
      </c>
    </row>
    <row r="86" spans="1:5" s="27" customFormat="1" ht="33" customHeight="1">
      <c r="A86" s="32" t="s">
        <v>365</v>
      </c>
      <c r="B86" s="9" t="s">
        <v>366</v>
      </c>
      <c r="C86" s="4">
        <v>5</v>
      </c>
      <c r="D86" s="5">
        <v>0</v>
      </c>
      <c r="E86" s="5">
        <v>0</v>
      </c>
    </row>
    <row r="87" spans="1:5" s="27" customFormat="1" ht="51">
      <c r="A87" s="33" t="s">
        <v>276</v>
      </c>
      <c r="B87" s="9" t="s">
        <v>275</v>
      </c>
      <c r="C87" s="4">
        <f>C88</f>
        <v>1184</v>
      </c>
      <c r="D87" s="4">
        <f>D88</f>
        <v>927</v>
      </c>
      <c r="E87" s="4">
        <f>E88</f>
        <v>666</v>
      </c>
    </row>
    <row r="88" spans="1:5" s="27" customFormat="1" ht="51">
      <c r="A88" s="32" t="s">
        <v>50</v>
      </c>
      <c r="B88" s="9" t="s">
        <v>51</v>
      </c>
      <c r="C88" s="4">
        <v>1184</v>
      </c>
      <c r="D88" s="5">
        <v>927</v>
      </c>
      <c r="E88" s="5">
        <v>666</v>
      </c>
    </row>
    <row r="89" spans="1:5" s="24" customFormat="1" ht="12.75">
      <c r="A89" s="6" t="s">
        <v>52</v>
      </c>
      <c r="B89" s="7" t="s">
        <v>53</v>
      </c>
      <c r="C89" s="8">
        <f>C90</f>
        <v>1822</v>
      </c>
      <c r="D89" s="8">
        <f>D90</f>
        <v>1895</v>
      </c>
      <c r="E89" s="8">
        <f>E90</f>
        <v>1971</v>
      </c>
    </row>
    <row r="90" spans="1:5" s="27" customFormat="1" ht="12.75">
      <c r="A90" s="1" t="s">
        <v>54</v>
      </c>
      <c r="B90" s="9" t="s">
        <v>55</v>
      </c>
      <c r="C90" s="4">
        <f>C91+C92+C93+C96</f>
        <v>1822</v>
      </c>
      <c r="D90" s="4">
        <f>D91+D92+D93+D96</f>
        <v>1895</v>
      </c>
      <c r="E90" s="4">
        <f>E91+E92+E93+E96</f>
        <v>1971</v>
      </c>
    </row>
    <row r="91" spans="1:5" s="27" customFormat="1" ht="25.5">
      <c r="A91" s="1" t="s">
        <v>56</v>
      </c>
      <c r="B91" s="9" t="s">
        <v>57</v>
      </c>
      <c r="C91" s="4">
        <v>1763</v>
      </c>
      <c r="D91" s="5">
        <v>1834</v>
      </c>
      <c r="E91" s="5">
        <v>1907</v>
      </c>
    </row>
    <row r="92" spans="1:5" s="27" customFormat="1" ht="12.75">
      <c r="A92" s="1" t="s">
        <v>58</v>
      </c>
      <c r="B92" s="9" t="s">
        <v>59</v>
      </c>
      <c r="C92" s="4">
        <v>15</v>
      </c>
      <c r="D92" s="5">
        <v>15</v>
      </c>
      <c r="E92" s="5">
        <v>16</v>
      </c>
    </row>
    <row r="93" spans="1:5" s="27" customFormat="1" ht="12.75">
      <c r="A93" s="1" t="s">
        <v>60</v>
      </c>
      <c r="B93" s="9" t="s">
        <v>61</v>
      </c>
      <c r="C93" s="4">
        <f>C94+C95</f>
        <v>44</v>
      </c>
      <c r="D93" s="4">
        <f>D94+D95</f>
        <v>46</v>
      </c>
      <c r="E93" s="4">
        <f>E94+E95</f>
        <v>48</v>
      </c>
    </row>
    <row r="94" spans="1:5" s="27" customFormat="1" ht="12.75">
      <c r="A94" s="1" t="s">
        <v>280</v>
      </c>
      <c r="B94" s="9" t="s">
        <v>277</v>
      </c>
      <c r="C94" s="4">
        <v>44</v>
      </c>
      <c r="D94" s="5">
        <v>46</v>
      </c>
      <c r="E94" s="5">
        <v>48</v>
      </c>
    </row>
    <row r="95" spans="1:5" s="27" customFormat="1" ht="12.75" hidden="1">
      <c r="A95" s="1" t="s">
        <v>279</v>
      </c>
      <c r="B95" s="9" t="s">
        <v>278</v>
      </c>
      <c r="C95" s="4">
        <v>0</v>
      </c>
      <c r="D95" s="5">
        <v>0</v>
      </c>
      <c r="E95" s="5">
        <v>0</v>
      </c>
    </row>
    <row r="96" spans="1:5" s="27" customFormat="1" ht="25.5" hidden="1">
      <c r="A96" s="1" t="s">
        <v>314</v>
      </c>
      <c r="B96" s="9" t="s">
        <v>315</v>
      </c>
      <c r="C96" s="4">
        <v>0</v>
      </c>
      <c r="D96" s="5">
        <v>0</v>
      </c>
      <c r="E96" s="5">
        <v>0</v>
      </c>
    </row>
    <row r="97" spans="1:5" s="24" customFormat="1" ht="12.75">
      <c r="A97" s="6" t="s">
        <v>235</v>
      </c>
      <c r="B97" s="7" t="s">
        <v>62</v>
      </c>
      <c r="C97" s="26">
        <f>C99+C102</f>
        <v>1130</v>
      </c>
      <c r="D97" s="26">
        <f>D99+D102</f>
        <v>1200</v>
      </c>
      <c r="E97" s="26">
        <f>E99+E102</f>
        <v>1250</v>
      </c>
    </row>
    <row r="98" spans="1:5" s="27" customFormat="1" ht="25.5" hidden="1">
      <c r="A98" s="1" t="s">
        <v>63</v>
      </c>
      <c r="B98" s="9" t="s">
        <v>64</v>
      </c>
      <c r="C98" s="4">
        <v>0</v>
      </c>
      <c r="D98" s="5">
        <v>0</v>
      </c>
      <c r="E98" s="5">
        <v>0</v>
      </c>
    </row>
    <row r="99" spans="1:5" s="27" customFormat="1" ht="12.75">
      <c r="A99" s="1" t="s">
        <v>282</v>
      </c>
      <c r="B99" s="9" t="s">
        <v>281</v>
      </c>
      <c r="C99" s="4">
        <f aca="true" t="shared" si="1" ref="C99:E100">C100</f>
        <v>16</v>
      </c>
      <c r="D99" s="4">
        <f t="shared" si="1"/>
        <v>17</v>
      </c>
      <c r="E99" s="4">
        <f t="shared" si="1"/>
        <v>18</v>
      </c>
    </row>
    <row r="100" spans="1:5" s="27" customFormat="1" ht="12.75">
      <c r="A100" s="1" t="s">
        <v>284</v>
      </c>
      <c r="B100" s="9" t="s">
        <v>283</v>
      </c>
      <c r="C100" s="4">
        <f t="shared" si="1"/>
        <v>16</v>
      </c>
      <c r="D100" s="4">
        <f t="shared" si="1"/>
        <v>17</v>
      </c>
      <c r="E100" s="4">
        <f t="shared" si="1"/>
        <v>18</v>
      </c>
    </row>
    <row r="101" spans="1:5" s="27" customFormat="1" ht="25.5">
      <c r="A101" s="1" t="s">
        <v>65</v>
      </c>
      <c r="B101" s="9" t="s">
        <v>66</v>
      </c>
      <c r="C101" s="4">
        <v>16</v>
      </c>
      <c r="D101" s="5">
        <v>17</v>
      </c>
      <c r="E101" s="5">
        <v>18</v>
      </c>
    </row>
    <row r="102" spans="1:5" s="27" customFormat="1" ht="12.75">
      <c r="A102" s="1" t="s">
        <v>286</v>
      </c>
      <c r="B102" s="9" t="s">
        <v>285</v>
      </c>
      <c r="C102" s="4">
        <f aca="true" t="shared" si="2" ref="C102:E103">C103</f>
        <v>1114</v>
      </c>
      <c r="D102" s="4">
        <f t="shared" si="2"/>
        <v>1183</v>
      </c>
      <c r="E102" s="4">
        <f t="shared" si="2"/>
        <v>1232</v>
      </c>
    </row>
    <row r="103" spans="1:5" s="27" customFormat="1" ht="12.75">
      <c r="A103" s="1" t="s">
        <v>288</v>
      </c>
      <c r="B103" s="9" t="s">
        <v>287</v>
      </c>
      <c r="C103" s="4">
        <f t="shared" si="2"/>
        <v>1114</v>
      </c>
      <c r="D103" s="4">
        <f t="shared" si="2"/>
        <v>1183</v>
      </c>
      <c r="E103" s="4">
        <f t="shared" si="2"/>
        <v>1232</v>
      </c>
    </row>
    <row r="104" spans="1:5" s="27" customFormat="1" ht="12.75">
      <c r="A104" s="1" t="s">
        <v>67</v>
      </c>
      <c r="B104" s="9" t="s">
        <v>68</v>
      </c>
      <c r="C104" s="4">
        <v>1114</v>
      </c>
      <c r="D104" s="4">
        <v>1183</v>
      </c>
      <c r="E104" s="4">
        <v>1232</v>
      </c>
    </row>
    <row r="105" spans="1:5" s="27" customFormat="1" ht="25.5">
      <c r="A105" s="1" t="s">
        <v>492</v>
      </c>
      <c r="B105" s="9" t="s">
        <v>491</v>
      </c>
      <c r="C105" s="4">
        <v>1114</v>
      </c>
      <c r="D105" s="4">
        <v>1183</v>
      </c>
      <c r="E105" s="4">
        <v>1232</v>
      </c>
    </row>
    <row r="106" spans="1:5" s="24" customFormat="1" ht="12.75">
      <c r="A106" s="6" t="s">
        <v>69</v>
      </c>
      <c r="B106" s="7" t="s">
        <v>70</v>
      </c>
      <c r="C106" s="8">
        <f>C108+C109+C114</f>
        <v>608</v>
      </c>
      <c r="D106" s="8">
        <f>D108+D109+D116</f>
        <v>608</v>
      </c>
      <c r="E106" s="8">
        <f>E108+E109+E116</f>
        <v>608</v>
      </c>
    </row>
    <row r="107" spans="1:5" s="27" customFormat="1" ht="12.75">
      <c r="A107" s="1" t="s">
        <v>290</v>
      </c>
      <c r="B107" s="9" t="s">
        <v>289</v>
      </c>
      <c r="C107" s="4">
        <f>C108</f>
        <v>28</v>
      </c>
      <c r="D107" s="4">
        <f>D108</f>
        <v>28</v>
      </c>
      <c r="E107" s="4">
        <f>E108</f>
        <v>28</v>
      </c>
    </row>
    <row r="108" spans="1:5" s="27" customFormat="1" ht="12.75">
      <c r="A108" s="1" t="s">
        <v>71</v>
      </c>
      <c r="B108" s="9" t="s">
        <v>405</v>
      </c>
      <c r="C108" s="4">
        <v>28</v>
      </c>
      <c r="D108" s="5">
        <v>28</v>
      </c>
      <c r="E108" s="5">
        <v>28</v>
      </c>
    </row>
    <row r="109" spans="1:5" s="27" customFormat="1" ht="51" hidden="1">
      <c r="A109" s="1" t="s">
        <v>72</v>
      </c>
      <c r="B109" s="9" t="s">
        <v>73</v>
      </c>
      <c r="C109" s="4">
        <v>0</v>
      </c>
      <c r="D109" s="4">
        <f>D110</f>
        <v>0</v>
      </c>
      <c r="E109" s="4">
        <f>E110</f>
        <v>0</v>
      </c>
    </row>
    <row r="110" spans="1:5" s="27" customFormat="1" ht="57" customHeight="1" hidden="1">
      <c r="A110" s="28" t="s">
        <v>371</v>
      </c>
      <c r="B110" s="9" t="s">
        <v>370</v>
      </c>
      <c r="C110" s="4">
        <f>C111</f>
        <v>0</v>
      </c>
      <c r="D110" s="4">
        <f>D113</f>
        <v>0</v>
      </c>
      <c r="E110" s="4">
        <f>E113</f>
        <v>0</v>
      </c>
    </row>
    <row r="111" spans="1:5" s="27" customFormat="1" ht="61.5" customHeight="1" hidden="1">
      <c r="A111" s="28" t="s">
        <v>369</v>
      </c>
      <c r="B111" s="9" t="s">
        <v>409</v>
      </c>
      <c r="C111" s="4">
        <v>0</v>
      </c>
      <c r="D111" s="4">
        <v>0</v>
      </c>
      <c r="E111" s="4">
        <v>0</v>
      </c>
    </row>
    <row r="112" spans="1:5" s="27" customFormat="1" ht="61.5" customHeight="1" hidden="1">
      <c r="A112" s="28" t="s">
        <v>372</v>
      </c>
      <c r="B112" s="9" t="s">
        <v>74</v>
      </c>
      <c r="C112" s="4">
        <f>C113</f>
        <v>0</v>
      </c>
      <c r="D112" s="4">
        <v>0</v>
      </c>
      <c r="E112" s="4">
        <v>0</v>
      </c>
    </row>
    <row r="113" spans="1:5" s="27" customFormat="1" ht="51" hidden="1">
      <c r="A113" s="1" t="s">
        <v>178</v>
      </c>
      <c r="B113" s="9" t="s">
        <v>75</v>
      </c>
      <c r="C113" s="4">
        <v>0</v>
      </c>
      <c r="D113" s="5">
        <v>0</v>
      </c>
      <c r="E113" s="5">
        <v>0</v>
      </c>
    </row>
    <row r="114" spans="1:5" s="27" customFormat="1" ht="25.5">
      <c r="A114" s="1" t="s">
        <v>292</v>
      </c>
      <c r="B114" s="9" t="s">
        <v>291</v>
      </c>
      <c r="C114" s="4">
        <f aca="true" t="shared" si="3" ref="C114:E115">C115</f>
        <v>580</v>
      </c>
      <c r="D114" s="4">
        <f t="shared" si="3"/>
        <v>580</v>
      </c>
      <c r="E114" s="4">
        <f t="shared" si="3"/>
        <v>580</v>
      </c>
    </row>
    <row r="115" spans="1:5" s="27" customFormat="1" ht="25.5">
      <c r="A115" s="1" t="s">
        <v>294</v>
      </c>
      <c r="B115" s="9" t="s">
        <v>293</v>
      </c>
      <c r="C115" s="4">
        <f t="shared" si="3"/>
        <v>580</v>
      </c>
      <c r="D115" s="4">
        <f t="shared" si="3"/>
        <v>580</v>
      </c>
      <c r="E115" s="4">
        <f t="shared" si="3"/>
        <v>580</v>
      </c>
    </row>
    <row r="116" spans="1:5" s="27" customFormat="1" ht="25.5">
      <c r="A116" s="1" t="s">
        <v>76</v>
      </c>
      <c r="B116" s="9" t="s">
        <v>77</v>
      </c>
      <c r="C116" s="4">
        <v>580</v>
      </c>
      <c r="D116" s="5">
        <v>580</v>
      </c>
      <c r="E116" s="5">
        <v>580</v>
      </c>
    </row>
    <row r="117" spans="1:5" s="24" customFormat="1" ht="12.75">
      <c r="A117" s="6" t="s">
        <v>78</v>
      </c>
      <c r="B117" s="7" t="s">
        <v>79</v>
      </c>
      <c r="C117" s="8">
        <f>C118+C173+C175+C178</f>
        <v>335</v>
      </c>
      <c r="D117" s="8">
        <f>D118+D173+D175+D178</f>
        <v>316</v>
      </c>
      <c r="E117" s="8">
        <f>E118+E173+E175+E178</f>
        <v>317</v>
      </c>
    </row>
    <row r="118" spans="1:5" s="27" customFormat="1" ht="25.5">
      <c r="A118" s="1" t="s">
        <v>179</v>
      </c>
      <c r="B118" s="9" t="s">
        <v>180</v>
      </c>
      <c r="C118" s="4">
        <f>C119+C123+C131+C137+C141+C145+C151+C157+C162+C167</f>
        <v>175</v>
      </c>
      <c r="D118" s="4">
        <f>D119+D123+D131+D137+D141+D145+D151+D157+D162+D167</f>
        <v>176</v>
      </c>
      <c r="E118" s="4">
        <f>E119+E123+E131+E137+E141+E145+E151+E157+E162+E167</f>
        <v>177</v>
      </c>
    </row>
    <row r="119" spans="1:5" s="27" customFormat="1" ht="38.25">
      <c r="A119" s="1" t="s">
        <v>296</v>
      </c>
      <c r="B119" s="9" t="s">
        <v>295</v>
      </c>
      <c r="C119" s="4">
        <f>C120</f>
        <v>6</v>
      </c>
      <c r="D119" s="4">
        <f>D120</f>
        <v>6</v>
      </c>
      <c r="E119" s="4">
        <f>E120</f>
        <v>6</v>
      </c>
    </row>
    <row r="120" spans="1:5" s="27" customFormat="1" ht="51">
      <c r="A120" s="34" t="s">
        <v>410</v>
      </c>
      <c r="B120" s="3" t="s">
        <v>181</v>
      </c>
      <c r="C120" s="4">
        <v>6</v>
      </c>
      <c r="D120" s="5">
        <v>6</v>
      </c>
      <c r="E120" s="5">
        <v>6</v>
      </c>
    </row>
    <row r="121" spans="1:5" s="27" customFormat="1" ht="77.25" customHeight="1">
      <c r="A121" s="34" t="s">
        <v>455</v>
      </c>
      <c r="B121" s="93" t="s">
        <v>431</v>
      </c>
      <c r="C121" s="94">
        <v>4</v>
      </c>
      <c r="D121" s="94">
        <v>4</v>
      </c>
      <c r="E121" s="94">
        <v>4</v>
      </c>
    </row>
    <row r="122" spans="1:5" s="27" customFormat="1" ht="51">
      <c r="A122" s="34" t="s">
        <v>456</v>
      </c>
      <c r="B122" s="93" t="s">
        <v>432</v>
      </c>
      <c r="C122" s="94">
        <v>2</v>
      </c>
      <c r="D122" s="94">
        <v>2</v>
      </c>
      <c r="E122" s="94">
        <v>2</v>
      </c>
    </row>
    <row r="123" spans="1:5" s="27" customFormat="1" ht="51">
      <c r="A123" s="32" t="s">
        <v>298</v>
      </c>
      <c r="B123" s="9" t="s">
        <v>297</v>
      </c>
      <c r="C123" s="4">
        <f>C124+C130</f>
        <v>13</v>
      </c>
      <c r="D123" s="4">
        <f>D124+D130</f>
        <v>13</v>
      </c>
      <c r="E123" s="4">
        <f>E124+E130</f>
        <v>13</v>
      </c>
    </row>
    <row r="124" spans="1:5" s="27" customFormat="1" ht="63.75">
      <c r="A124" s="34" t="s">
        <v>182</v>
      </c>
      <c r="B124" s="3" t="s">
        <v>183</v>
      </c>
      <c r="C124" s="4">
        <v>11</v>
      </c>
      <c r="D124" s="4">
        <v>11</v>
      </c>
      <c r="E124" s="4">
        <v>11</v>
      </c>
    </row>
    <row r="125" spans="1:5" s="27" customFormat="1" ht="102.75" customHeight="1">
      <c r="A125" s="34" t="s">
        <v>507</v>
      </c>
      <c r="B125" s="93" t="s">
        <v>427</v>
      </c>
      <c r="C125" s="94">
        <v>3</v>
      </c>
      <c r="D125" s="94">
        <v>3</v>
      </c>
      <c r="E125" s="94">
        <v>3</v>
      </c>
    </row>
    <row r="126" spans="1:5" s="27" customFormat="1" ht="76.5">
      <c r="A126" s="34" t="s">
        <v>457</v>
      </c>
      <c r="B126" s="93" t="s">
        <v>428</v>
      </c>
      <c r="C126" s="94">
        <v>1</v>
      </c>
      <c r="D126" s="94">
        <v>1</v>
      </c>
      <c r="E126" s="94">
        <v>1</v>
      </c>
    </row>
    <row r="127" spans="1:5" s="27" customFormat="1" ht="114.75">
      <c r="A127" s="34" t="s">
        <v>458</v>
      </c>
      <c r="B127" s="93" t="s">
        <v>426</v>
      </c>
      <c r="C127" s="94">
        <v>2</v>
      </c>
      <c r="D127" s="94">
        <v>2</v>
      </c>
      <c r="E127" s="94">
        <v>2</v>
      </c>
    </row>
    <row r="128" spans="1:5" s="27" customFormat="1" ht="66" customHeight="1">
      <c r="A128" s="34" t="s">
        <v>459</v>
      </c>
      <c r="B128" s="93" t="s">
        <v>429</v>
      </c>
      <c r="C128" s="94">
        <v>4</v>
      </c>
      <c r="D128" s="94">
        <v>4</v>
      </c>
      <c r="E128" s="94">
        <v>4</v>
      </c>
    </row>
    <row r="129" spans="1:5" s="27" customFormat="1" ht="68.25" customHeight="1">
      <c r="A129" s="34" t="s">
        <v>460</v>
      </c>
      <c r="B129" s="93" t="s">
        <v>430</v>
      </c>
      <c r="C129" s="94">
        <v>1</v>
      </c>
      <c r="D129" s="94">
        <v>1</v>
      </c>
      <c r="E129" s="94">
        <v>1</v>
      </c>
    </row>
    <row r="130" spans="1:5" s="27" customFormat="1" ht="63.75">
      <c r="A130" s="33" t="s">
        <v>316</v>
      </c>
      <c r="B130" s="3" t="s">
        <v>184</v>
      </c>
      <c r="C130" s="4">
        <v>2</v>
      </c>
      <c r="D130" s="5">
        <v>2</v>
      </c>
      <c r="E130" s="5">
        <v>2</v>
      </c>
    </row>
    <row r="131" spans="1:5" s="27" customFormat="1" ht="38.25">
      <c r="A131" s="32" t="s">
        <v>300</v>
      </c>
      <c r="B131" s="9" t="s">
        <v>299</v>
      </c>
      <c r="C131" s="4">
        <f>C132+C136</f>
        <v>17</v>
      </c>
      <c r="D131" s="4">
        <v>17</v>
      </c>
      <c r="E131" s="4">
        <v>17</v>
      </c>
    </row>
    <row r="132" spans="1:5" s="27" customFormat="1" ht="51">
      <c r="A132" s="34" t="s">
        <v>185</v>
      </c>
      <c r="B132" s="3" t="s">
        <v>186</v>
      </c>
      <c r="C132" s="4">
        <v>7</v>
      </c>
      <c r="D132" s="4">
        <v>7</v>
      </c>
      <c r="E132" s="4">
        <v>7</v>
      </c>
    </row>
    <row r="133" spans="1:5" s="27" customFormat="1" ht="63.75">
      <c r="A133" s="34" t="s">
        <v>461</v>
      </c>
      <c r="B133" s="93" t="s">
        <v>433</v>
      </c>
      <c r="C133" s="4">
        <v>1</v>
      </c>
      <c r="D133" s="4">
        <v>1</v>
      </c>
      <c r="E133" s="4">
        <v>1</v>
      </c>
    </row>
    <row r="134" spans="1:5" s="27" customFormat="1" ht="69" customHeight="1">
      <c r="A134" s="34" t="s">
        <v>462</v>
      </c>
      <c r="B134" s="93" t="s">
        <v>434</v>
      </c>
      <c r="C134" s="4">
        <v>5</v>
      </c>
      <c r="D134" s="4">
        <v>5</v>
      </c>
      <c r="E134" s="4">
        <v>5</v>
      </c>
    </row>
    <row r="135" spans="1:5" s="27" customFormat="1" ht="57" customHeight="1">
      <c r="A135" s="34" t="s">
        <v>463</v>
      </c>
      <c r="B135" s="93" t="s">
        <v>435</v>
      </c>
      <c r="C135" s="4">
        <v>1</v>
      </c>
      <c r="D135" s="4">
        <v>1</v>
      </c>
      <c r="E135" s="4">
        <v>1</v>
      </c>
    </row>
    <row r="136" spans="1:5" s="27" customFormat="1" ht="57.75" customHeight="1">
      <c r="A136" s="34" t="s">
        <v>374</v>
      </c>
      <c r="B136" s="3" t="s">
        <v>373</v>
      </c>
      <c r="C136" s="4">
        <v>10</v>
      </c>
      <c r="D136" s="5">
        <v>10</v>
      </c>
      <c r="E136" s="5">
        <v>10</v>
      </c>
    </row>
    <row r="137" spans="1:5" s="27" customFormat="1" ht="40.5" customHeight="1">
      <c r="A137" s="34" t="s">
        <v>378</v>
      </c>
      <c r="B137" s="3" t="s">
        <v>377</v>
      </c>
      <c r="C137" s="4">
        <f>C138</f>
        <v>7</v>
      </c>
      <c r="D137" s="4">
        <v>16</v>
      </c>
      <c r="E137" s="4">
        <v>17</v>
      </c>
    </row>
    <row r="138" spans="1:5" s="27" customFormat="1" ht="54" customHeight="1">
      <c r="A138" s="35" t="s">
        <v>376</v>
      </c>
      <c r="B138" s="3" t="s">
        <v>375</v>
      </c>
      <c r="C138" s="4">
        <v>7</v>
      </c>
      <c r="D138" s="5">
        <v>16</v>
      </c>
      <c r="E138" s="5">
        <v>17</v>
      </c>
    </row>
    <row r="139" spans="1:5" s="27" customFormat="1" ht="93" customHeight="1">
      <c r="A139" s="35" t="s">
        <v>465</v>
      </c>
      <c r="B139" s="3" t="s">
        <v>464</v>
      </c>
      <c r="C139" s="4">
        <v>7</v>
      </c>
      <c r="D139" s="5">
        <v>16</v>
      </c>
      <c r="E139" s="5">
        <v>17</v>
      </c>
    </row>
    <row r="140" spans="1:5" s="27" customFormat="1" ht="42.75" customHeight="1">
      <c r="A140" s="35" t="s">
        <v>397</v>
      </c>
      <c r="B140" s="3" t="s">
        <v>396</v>
      </c>
      <c r="C140" s="4">
        <f>C141+C145+C151+C157+C162</f>
        <v>67</v>
      </c>
      <c r="D140" s="4">
        <f>D141+D145+D151+D157+D162</f>
        <v>59</v>
      </c>
      <c r="E140" s="4">
        <f>E141+E145+E151+E157+E162</f>
        <v>59</v>
      </c>
    </row>
    <row r="141" spans="1:5" s="27" customFormat="1" ht="38.25">
      <c r="A141" s="33" t="s">
        <v>324</v>
      </c>
      <c r="B141" s="3" t="s">
        <v>323</v>
      </c>
      <c r="C141" s="4">
        <f>C142</f>
        <v>10</v>
      </c>
      <c r="D141" s="4">
        <f>D142</f>
        <v>2</v>
      </c>
      <c r="E141" s="4">
        <f>E142</f>
        <v>2</v>
      </c>
    </row>
    <row r="142" spans="1:5" s="27" customFormat="1" ht="51">
      <c r="A142" s="36" t="s">
        <v>322</v>
      </c>
      <c r="B142" s="9" t="s">
        <v>321</v>
      </c>
      <c r="C142" s="4">
        <f>C143+C144</f>
        <v>10</v>
      </c>
      <c r="D142" s="5">
        <v>2</v>
      </c>
      <c r="E142" s="5">
        <v>2</v>
      </c>
    </row>
    <row r="143" spans="1:5" s="27" customFormat="1" ht="76.5">
      <c r="A143" s="36" t="s">
        <v>502</v>
      </c>
      <c r="B143" s="9" t="s">
        <v>501</v>
      </c>
      <c r="C143" s="4">
        <v>8</v>
      </c>
      <c r="D143" s="5">
        <v>0</v>
      </c>
      <c r="E143" s="5">
        <v>0</v>
      </c>
    </row>
    <row r="144" spans="1:5" s="27" customFormat="1" ht="51">
      <c r="A144" s="36" t="s">
        <v>466</v>
      </c>
      <c r="B144" s="9" t="s">
        <v>437</v>
      </c>
      <c r="C144" s="4">
        <v>2</v>
      </c>
      <c r="D144" s="5">
        <v>2</v>
      </c>
      <c r="E144" s="5">
        <v>2</v>
      </c>
    </row>
    <row r="145" spans="1:5" s="27" customFormat="1" ht="51">
      <c r="A145" s="1" t="s">
        <v>302</v>
      </c>
      <c r="B145" s="9" t="s">
        <v>301</v>
      </c>
      <c r="C145" s="4">
        <f>C146</f>
        <v>8</v>
      </c>
      <c r="D145" s="4">
        <f>D146</f>
        <v>8</v>
      </c>
      <c r="E145" s="4">
        <f>E146</f>
        <v>8</v>
      </c>
    </row>
    <row r="146" spans="1:5" s="27" customFormat="1" ht="63.75">
      <c r="A146" s="28" t="s">
        <v>304</v>
      </c>
      <c r="B146" s="9" t="s">
        <v>303</v>
      </c>
      <c r="C146" s="4">
        <f>C147+C148+C149+C150</f>
        <v>8</v>
      </c>
      <c r="D146" s="5">
        <v>8</v>
      </c>
      <c r="E146" s="5">
        <v>8</v>
      </c>
    </row>
    <row r="147" spans="1:5" s="27" customFormat="1" ht="89.25">
      <c r="A147" s="28" t="s">
        <v>504</v>
      </c>
      <c r="B147" s="9" t="s">
        <v>503</v>
      </c>
      <c r="C147" s="4">
        <v>1</v>
      </c>
      <c r="D147" s="5">
        <v>0</v>
      </c>
      <c r="E147" s="5">
        <v>0</v>
      </c>
    </row>
    <row r="148" spans="1:5" s="27" customFormat="1" ht="76.5">
      <c r="A148" s="28" t="s">
        <v>467</v>
      </c>
      <c r="B148" s="9" t="s">
        <v>438</v>
      </c>
      <c r="C148" s="4">
        <v>4</v>
      </c>
      <c r="D148" s="4">
        <v>4</v>
      </c>
      <c r="E148" s="4">
        <v>4</v>
      </c>
    </row>
    <row r="149" spans="1:5" s="27" customFormat="1" ht="76.5">
      <c r="A149" s="28" t="s">
        <v>468</v>
      </c>
      <c r="B149" s="9" t="s">
        <v>439</v>
      </c>
      <c r="C149" s="4">
        <v>1</v>
      </c>
      <c r="D149" s="4">
        <v>1</v>
      </c>
      <c r="E149" s="4">
        <v>1</v>
      </c>
    </row>
    <row r="150" spans="1:5" s="27" customFormat="1" ht="63.75">
      <c r="A150" s="28" t="s">
        <v>469</v>
      </c>
      <c r="B150" s="9" t="s">
        <v>440</v>
      </c>
      <c r="C150" s="4">
        <v>2</v>
      </c>
      <c r="D150" s="4">
        <v>3</v>
      </c>
      <c r="E150" s="4">
        <v>3</v>
      </c>
    </row>
    <row r="151" spans="1:5" s="27" customFormat="1" ht="51">
      <c r="A151" s="28" t="s">
        <v>306</v>
      </c>
      <c r="B151" s="9" t="s">
        <v>305</v>
      </c>
      <c r="C151" s="4">
        <f>C152</f>
        <v>20</v>
      </c>
      <c r="D151" s="4">
        <f>D152</f>
        <v>20</v>
      </c>
      <c r="E151" s="4">
        <f>E152</f>
        <v>20</v>
      </c>
    </row>
    <row r="152" spans="1:5" s="38" customFormat="1" ht="76.5">
      <c r="A152" s="2" t="s">
        <v>187</v>
      </c>
      <c r="B152" s="37" t="s">
        <v>188</v>
      </c>
      <c r="C152" s="4">
        <v>20</v>
      </c>
      <c r="D152" s="5">
        <v>20</v>
      </c>
      <c r="E152" s="5">
        <v>20</v>
      </c>
    </row>
    <row r="153" spans="1:5" s="38" customFormat="1" ht="89.25">
      <c r="A153" s="2" t="s">
        <v>470</v>
      </c>
      <c r="B153" s="37" t="s">
        <v>441</v>
      </c>
      <c r="C153" s="4">
        <v>1</v>
      </c>
      <c r="D153" s="4">
        <v>1</v>
      </c>
      <c r="E153" s="4">
        <v>1</v>
      </c>
    </row>
    <row r="154" spans="1:5" s="38" customFormat="1" ht="89.25">
      <c r="A154" s="2" t="s">
        <v>471</v>
      </c>
      <c r="B154" s="37" t="s">
        <v>442</v>
      </c>
      <c r="C154" s="4">
        <v>4</v>
      </c>
      <c r="D154" s="4">
        <v>4</v>
      </c>
      <c r="E154" s="4">
        <v>4</v>
      </c>
    </row>
    <row r="155" spans="1:5" s="38" customFormat="1" ht="127.5">
      <c r="A155" s="2" t="s">
        <v>472</v>
      </c>
      <c r="B155" s="37" t="s">
        <v>443</v>
      </c>
      <c r="C155" s="4">
        <v>14</v>
      </c>
      <c r="D155" s="4">
        <v>14</v>
      </c>
      <c r="E155" s="4">
        <v>14</v>
      </c>
    </row>
    <row r="156" spans="1:5" s="38" customFormat="1" ht="76.5">
      <c r="A156" s="2" t="s">
        <v>473</v>
      </c>
      <c r="B156" s="37" t="s">
        <v>444</v>
      </c>
      <c r="C156" s="4">
        <v>1</v>
      </c>
      <c r="D156" s="4">
        <v>1</v>
      </c>
      <c r="E156" s="4">
        <v>1</v>
      </c>
    </row>
    <row r="157" spans="1:5" s="38" customFormat="1" ht="38.25">
      <c r="A157" s="39" t="s">
        <v>320</v>
      </c>
      <c r="B157" s="37" t="s">
        <v>319</v>
      </c>
      <c r="C157" s="40">
        <f>C158</f>
        <v>4</v>
      </c>
      <c r="D157" s="40">
        <f>D158</f>
        <v>4</v>
      </c>
      <c r="E157" s="40">
        <f>E158</f>
        <v>4</v>
      </c>
    </row>
    <row r="158" spans="1:5" s="43" customFormat="1" ht="51">
      <c r="A158" s="41" t="s">
        <v>318</v>
      </c>
      <c r="B158" s="37" t="s">
        <v>317</v>
      </c>
      <c r="C158" s="40">
        <v>4</v>
      </c>
      <c r="D158" s="42">
        <v>4</v>
      </c>
      <c r="E158" s="42">
        <v>4</v>
      </c>
    </row>
    <row r="159" spans="1:5" s="43" customFormat="1" ht="87.75" customHeight="1">
      <c r="A159" s="41" t="s">
        <v>474</v>
      </c>
      <c r="B159" s="37" t="s">
        <v>445</v>
      </c>
      <c r="C159" s="40">
        <v>0.5</v>
      </c>
      <c r="D159" s="40">
        <v>0.5</v>
      </c>
      <c r="E159" s="40">
        <v>0.5</v>
      </c>
    </row>
    <row r="160" spans="1:5" s="43" customFormat="1" ht="102">
      <c r="A160" s="41" t="s">
        <v>475</v>
      </c>
      <c r="B160" s="37" t="s">
        <v>446</v>
      </c>
      <c r="C160" s="40">
        <v>1.5</v>
      </c>
      <c r="D160" s="40">
        <v>1.5</v>
      </c>
      <c r="E160" s="40">
        <v>1.5</v>
      </c>
    </row>
    <row r="161" spans="1:5" s="43" customFormat="1" ht="63.75">
      <c r="A161" s="41" t="s">
        <v>476</v>
      </c>
      <c r="B161" s="37" t="s">
        <v>447</v>
      </c>
      <c r="C161" s="40">
        <v>2</v>
      </c>
      <c r="D161" s="40">
        <v>2</v>
      </c>
      <c r="E161" s="40">
        <v>2</v>
      </c>
    </row>
    <row r="162" spans="1:5" s="27" customFormat="1" ht="38.25">
      <c r="A162" s="39" t="s">
        <v>308</v>
      </c>
      <c r="B162" s="37" t="s">
        <v>307</v>
      </c>
      <c r="C162" s="40">
        <f>C163</f>
        <v>25</v>
      </c>
      <c r="D162" s="40">
        <f>D163</f>
        <v>25</v>
      </c>
      <c r="E162" s="40">
        <f>E163</f>
        <v>25</v>
      </c>
    </row>
    <row r="163" spans="1:5" s="27" customFormat="1" ht="51">
      <c r="A163" s="34" t="s">
        <v>189</v>
      </c>
      <c r="B163" s="3" t="s">
        <v>191</v>
      </c>
      <c r="C163" s="4">
        <v>25</v>
      </c>
      <c r="D163" s="5">
        <v>25</v>
      </c>
      <c r="E163" s="5">
        <v>25</v>
      </c>
    </row>
    <row r="164" spans="1:5" s="27" customFormat="1" ht="114.75">
      <c r="A164" s="34" t="s">
        <v>477</v>
      </c>
      <c r="B164" s="3" t="s">
        <v>448</v>
      </c>
      <c r="C164" s="4">
        <v>21.5</v>
      </c>
      <c r="D164" s="4">
        <v>21.5</v>
      </c>
      <c r="E164" s="4">
        <v>21.5</v>
      </c>
    </row>
    <row r="165" spans="1:5" s="27" customFormat="1" ht="63.75">
      <c r="A165" s="34" t="s">
        <v>478</v>
      </c>
      <c r="B165" s="3" t="s">
        <v>449</v>
      </c>
      <c r="C165" s="4">
        <v>1.5</v>
      </c>
      <c r="D165" s="4">
        <v>1.5</v>
      </c>
      <c r="E165" s="4">
        <v>1.5</v>
      </c>
    </row>
    <row r="166" spans="1:5" s="27" customFormat="1" ht="60" customHeight="1">
      <c r="A166" s="34" t="s">
        <v>479</v>
      </c>
      <c r="B166" s="3" t="s">
        <v>450</v>
      </c>
      <c r="C166" s="4">
        <v>2</v>
      </c>
      <c r="D166" s="4">
        <v>2</v>
      </c>
      <c r="E166" s="4">
        <v>2</v>
      </c>
    </row>
    <row r="167" spans="1:5" s="27" customFormat="1" ht="48" customHeight="1">
      <c r="A167" s="34" t="s">
        <v>310</v>
      </c>
      <c r="B167" s="3" t="s">
        <v>309</v>
      </c>
      <c r="C167" s="4">
        <f>C168</f>
        <v>65</v>
      </c>
      <c r="D167" s="4">
        <f>D168</f>
        <v>65</v>
      </c>
      <c r="E167" s="4">
        <f>E168</f>
        <v>65</v>
      </c>
    </row>
    <row r="168" spans="1:5" s="38" customFormat="1" ht="57.75" customHeight="1">
      <c r="A168" s="44" t="s">
        <v>190</v>
      </c>
      <c r="B168" s="3" t="s">
        <v>192</v>
      </c>
      <c r="C168" s="4">
        <v>65</v>
      </c>
      <c r="D168" s="4">
        <v>65</v>
      </c>
      <c r="E168" s="4">
        <v>65</v>
      </c>
    </row>
    <row r="169" spans="1:5" s="38" customFormat="1" ht="76.5">
      <c r="A169" s="44" t="s">
        <v>480</v>
      </c>
      <c r="B169" s="3" t="s">
        <v>451</v>
      </c>
      <c r="C169" s="4">
        <v>5</v>
      </c>
      <c r="D169" s="4">
        <v>5</v>
      </c>
      <c r="E169" s="4">
        <v>5</v>
      </c>
    </row>
    <row r="170" spans="1:5" s="38" customFormat="1" ht="152.25" customHeight="1">
      <c r="A170" s="44" t="s">
        <v>481</v>
      </c>
      <c r="B170" s="3" t="s">
        <v>452</v>
      </c>
      <c r="C170" s="4">
        <v>2</v>
      </c>
      <c r="D170" s="4">
        <v>2</v>
      </c>
      <c r="E170" s="4">
        <v>2</v>
      </c>
    </row>
    <row r="171" spans="1:5" s="38" customFormat="1" ht="71.25" customHeight="1">
      <c r="A171" s="44" t="s">
        <v>483</v>
      </c>
      <c r="B171" s="3" t="s">
        <v>453</v>
      </c>
      <c r="C171" s="4">
        <v>3</v>
      </c>
      <c r="D171" s="4">
        <v>3</v>
      </c>
      <c r="E171" s="4">
        <v>3</v>
      </c>
    </row>
    <row r="172" spans="1:5" s="38" customFormat="1" ht="63.75">
      <c r="A172" s="44" t="s">
        <v>482</v>
      </c>
      <c r="B172" s="3" t="s">
        <v>454</v>
      </c>
      <c r="C172" s="4">
        <v>55</v>
      </c>
      <c r="D172" s="4">
        <v>55</v>
      </c>
      <c r="E172" s="4">
        <v>55</v>
      </c>
    </row>
    <row r="173" spans="1:5" s="27" customFormat="1" ht="25.5">
      <c r="A173" s="45" t="s">
        <v>312</v>
      </c>
      <c r="B173" s="37" t="s">
        <v>311</v>
      </c>
      <c r="C173" s="40">
        <f>C174</f>
        <v>55</v>
      </c>
      <c r="D173" s="40">
        <f>D174</f>
        <v>55</v>
      </c>
      <c r="E173" s="40">
        <f>E174</f>
        <v>55</v>
      </c>
    </row>
    <row r="174" spans="1:5" s="27" customFormat="1" ht="38.25">
      <c r="A174" s="2" t="s">
        <v>194</v>
      </c>
      <c r="B174" s="3" t="s">
        <v>193</v>
      </c>
      <c r="C174" s="4">
        <v>55</v>
      </c>
      <c r="D174" s="5">
        <v>55</v>
      </c>
      <c r="E174" s="5">
        <v>55</v>
      </c>
    </row>
    <row r="175" spans="1:5" s="27" customFormat="1" ht="72.75" customHeight="1">
      <c r="A175" s="46" t="s">
        <v>411</v>
      </c>
      <c r="B175" s="3" t="s">
        <v>379</v>
      </c>
      <c r="C175" s="4">
        <f aca="true" t="shared" si="4" ref="C175:E176">C176</f>
        <v>27.5</v>
      </c>
      <c r="D175" s="4">
        <f t="shared" si="4"/>
        <v>7.5</v>
      </c>
      <c r="E175" s="4">
        <f t="shared" si="4"/>
        <v>7.5</v>
      </c>
    </row>
    <row r="176" spans="1:5" s="27" customFormat="1" ht="60" customHeight="1">
      <c r="A176" s="46" t="s">
        <v>381</v>
      </c>
      <c r="B176" s="3" t="s">
        <v>380</v>
      </c>
      <c r="C176" s="4">
        <f t="shared" si="4"/>
        <v>27.5</v>
      </c>
      <c r="D176" s="4">
        <f t="shared" si="4"/>
        <v>7.5</v>
      </c>
      <c r="E176" s="4">
        <f t="shared" si="4"/>
        <v>7.5</v>
      </c>
    </row>
    <row r="177" spans="1:5" s="27" customFormat="1" ht="54" customHeight="1">
      <c r="A177" s="46" t="s">
        <v>412</v>
      </c>
      <c r="B177" s="3" t="s">
        <v>382</v>
      </c>
      <c r="C177" s="4">
        <v>27.5</v>
      </c>
      <c r="D177" s="5">
        <v>7.5</v>
      </c>
      <c r="E177" s="5">
        <v>7.5</v>
      </c>
    </row>
    <row r="178" spans="1:5" s="27" customFormat="1" ht="26.25" customHeight="1">
      <c r="A178" s="47" t="s">
        <v>384</v>
      </c>
      <c r="B178" s="3" t="s">
        <v>383</v>
      </c>
      <c r="C178" s="4">
        <f>C179+C181</f>
        <v>77.5</v>
      </c>
      <c r="D178" s="4">
        <f>D179+D181</f>
        <v>77.5</v>
      </c>
      <c r="E178" s="4">
        <f>E179+E181</f>
        <v>77.5</v>
      </c>
    </row>
    <row r="179" spans="1:5" s="27" customFormat="1" ht="58.5" customHeight="1">
      <c r="A179" s="46" t="s">
        <v>413</v>
      </c>
      <c r="B179" s="3" t="s">
        <v>385</v>
      </c>
      <c r="C179" s="4">
        <f>C180</f>
        <v>0</v>
      </c>
      <c r="D179" s="5">
        <v>0</v>
      </c>
      <c r="E179" s="5">
        <v>0</v>
      </c>
    </row>
    <row r="180" spans="1:5" s="27" customFormat="1" ht="33" customHeight="1">
      <c r="A180" s="2" t="s">
        <v>414</v>
      </c>
      <c r="B180" s="3" t="s">
        <v>386</v>
      </c>
      <c r="C180" s="4">
        <v>0</v>
      </c>
      <c r="D180" s="5">
        <v>0</v>
      </c>
      <c r="E180" s="5">
        <v>0</v>
      </c>
    </row>
    <row r="181" spans="1:5" s="27" customFormat="1" ht="28.5" customHeight="1">
      <c r="A181" s="2" t="s">
        <v>387</v>
      </c>
      <c r="B181" s="3" t="s">
        <v>388</v>
      </c>
      <c r="C181" s="4">
        <f aca="true" t="shared" si="5" ref="C181:E182">C182</f>
        <v>77.5</v>
      </c>
      <c r="D181" s="4">
        <f t="shared" si="5"/>
        <v>77.5</v>
      </c>
      <c r="E181" s="4">
        <f t="shared" si="5"/>
        <v>77.5</v>
      </c>
    </row>
    <row r="182" spans="1:5" s="27" customFormat="1" ht="54.75" customHeight="1">
      <c r="A182" s="2" t="s">
        <v>390</v>
      </c>
      <c r="B182" s="3" t="s">
        <v>389</v>
      </c>
      <c r="C182" s="4">
        <f>C183+C185</f>
        <v>77.5</v>
      </c>
      <c r="D182" s="4">
        <f t="shared" si="5"/>
        <v>77.5</v>
      </c>
      <c r="E182" s="4">
        <f t="shared" si="5"/>
        <v>77.5</v>
      </c>
    </row>
    <row r="183" spans="1:5" s="27" customFormat="1" ht="46.5" customHeight="1">
      <c r="A183" s="2" t="s">
        <v>392</v>
      </c>
      <c r="B183" s="3" t="s">
        <v>391</v>
      </c>
      <c r="C183" s="4">
        <v>70.5</v>
      </c>
      <c r="D183" s="5">
        <v>77.5</v>
      </c>
      <c r="E183" s="5">
        <v>77.5</v>
      </c>
    </row>
    <row r="184" spans="1:5" s="27" customFormat="1" ht="93" customHeight="1">
      <c r="A184" s="2" t="s">
        <v>484</v>
      </c>
      <c r="B184" s="3" t="s">
        <v>436</v>
      </c>
      <c r="C184" s="4">
        <v>70.5</v>
      </c>
      <c r="D184" s="5">
        <v>77.5</v>
      </c>
      <c r="E184" s="5">
        <v>77.5</v>
      </c>
    </row>
    <row r="185" spans="1:5" s="27" customFormat="1" ht="52.5" customHeight="1">
      <c r="A185" s="2" t="s">
        <v>506</v>
      </c>
      <c r="B185" s="3" t="s">
        <v>505</v>
      </c>
      <c r="C185" s="4">
        <v>7</v>
      </c>
      <c r="D185" s="5">
        <v>0</v>
      </c>
      <c r="E185" s="5">
        <v>0</v>
      </c>
    </row>
    <row r="186" spans="1:5" s="27" customFormat="1" ht="12.75">
      <c r="A186" s="6" t="s">
        <v>80</v>
      </c>
      <c r="B186" s="7" t="s">
        <v>81</v>
      </c>
      <c r="C186" s="8">
        <f>C187+C189+C192</f>
        <v>899.8199999999999</v>
      </c>
      <c r="D186" s="8">
        <f aca="true" t="shared" si="6" ref="C186:E187">D187</f>
        <v>701</v>
      </c>
      <c r="E186" s="8">
        <f t="shared" si="6"/>
        <v>851</v>
      </c>
    </row>
    <row r="187" spans="1:5" s="27" customFormat="1" ht="12.75">
      <c r="A187" s="1" t="s">
        <v>80</v>
      </c>
      <c r="B187" s="9" t="s">
        <v>313</v>
      </c>
      <c r="C187" s="4">
        <f t="shared" si="6"/>
        <v>701</v>
      </c>
      <c r="D187" s="4">
        <f t="shared" si="6"/>
        <v>701</v>
      </c>
      <c r="E187" s="4">
        <f t="shared" si="6"/>
        <v>851</v>
      </c>
    </row>
    <row r="188" spans="1:5" s="24" customFormat="1" ht="12.75">
      <c r="A188" s="1" t="s">
        <v>82</v>
      </c>
      <c r="B188" s="9" t="s">
        <v>83</v>
      </c>
      <c r="C188" s="4">
        <v>701</v>
      </c>
      <c r="D188" s="5">
        <v>701</v>
      </c>
      <c r="E188" s="5">
        <v>851</v>
      </c>
    </row>
    <row r="189" spans="1:5" s="24" customFormat="1" ht="12.75" hidden="1">
      <c r="A189" s="1" t="s">
        <v>394</v>
      </c>
      <c r="B189" s="9" t="s">
        <v>393</v>
      </c>
      <c r="C189" s="4">
        <f>C190</f>
        <v>0</v>
      </c>
      <c r="D189" s="5">
        <v>0</v>
      </c>
      <c r="E189" s="5">
        <v>0</v>
      </c>
    </row>
    <row r="190" spans="1:5" s="24" customFormat="1" ht="12.75" hidden="1">
      <c r="A190" s="1" t="s">
        <v>395</v>
      </c>
      <c r="B190" s="9" t="s">
        <v>355</v>
      </c>
      <c r="C190" s="4">
        <v>0</v>
      </c>
      <c r="D190" s="5">
        <v>0</v>
      </c>
      <c r="E190" s="5">
        <v>0</v>
      </c>
    </row>
    <row r="191" spans="1:5" s="24" customFormat="1" ht="12.75">
      <c r="A191" s="1" t="s">
        <v>394</v>
      </c>
      <c r="B191" s="9" t="s">
        <v>393</v>
      </c>
      <c r="C191" s="4">
        <v>198.8</v>
      </c>
      <c r="D191" s="5">
        <v>0</v>
      </c>
      <c r="E191" s="5">
        <v>0</v>
      </c>
    </row>
    <row r="192" spans="1:5" s="24" customFormat="1" ht="12.75">
      <c r="A192" s="1" t="s">
        <v>395</v>
      </c>
      <c r="B192" s="9" t="s">
        <v>355</v>
      </c>
      <c r="C192" s="4">
        <v>198.82</v>
      </c>
      <c r="D192" s="5">
        <v>0</v>
      </c>
      <c r="E192" s="5">
        <v>0</v>
      </c>
    </row>
    <row r="193" spans="1:5" s="24" customFormat="1" ht="42" customHeight="1">
      <c r="A193" s="1" t="s">
        <v>509</v>
      </c>
      <c r="B193" s="9" t="s">
        <v>508</v>
      </c>
      <c r="C193" s="4">
        <v>198.82</v>
      </c>
      <c r="D193" s="5">
        <v>0</v>
      </c>
      <c r="E193" s="5">
        <v>0</v>
      </c>
    </row>
    <row r="194" spans="1:5" s="27" customFormat="1" ht="12.75">
      <c r="A194" s="10" t="s">
        <v>91</v>
      </c>
      <c r="B194" s="7" t="s">
        <v>84</v>
      </c>
      <c r="C194" s="11">
        <f>C195+C293</f>
        <v>1637126.9</v>
      </c>
      <c r="D194" s="11">
        <f>D195+D293</f>
        <v>1380582.4</v>
      </c>
      <c r="E194" s="11">
        <f>E195+E293</f>
        <v>1305276.4</v>
      </c>
    </row>
    <row r="195" spans="1:5" s="27" customFormat="1" ht="25.5">
      <c r="A195" s="10" t="s">
        <v>92</v>
      </c>
      <c r="B195" s="7" t="s">
        <v>85</v>
      </c>
      <c r="C195" s="11">
        <f>C196+C201+C235+C286</f>
        <v>1636307.5</v>
      </c>
      <c r="D195" s="11">
        <f>D196+D201+D235+D286</f>
        <v>1380226.4</v>
      </c>
      <c r="E195" s="11">
        <f>E196+E201+E235+E286</f>
        <v>1304920.4</v>
      </c>
    </row>
    <row r="196" spans="1:5" s="27" customFormat="1" ht="12.75">
      <c r="A196" s="10" t="s">
        <v>161</v>
      </c>
      <c r="B196" s="7" t="s">
        <v>162</v>
      </c>
      <c r="C196" s="11">
        <f>C197+C199</f>
        <v>359565</v>
      </c>
      <c r="D196" s="11">
        <f>D197+D199</f>
        <v>169474</v>
      </c>
      <c r="E196" s="11">
        <f>E197+E199</f>
        <v>154574</v>
      </c>
    </row>
    <row r="197" spans="1:5" s="27" customFormat="1" ht="12.75">
      <c r="A197" s="10" t="s">
        <v>132</v>
      </c>
      <c r="B197" s="7" t="s">
        <v>133</v>
      </c>
      <c r="C197" s="11">
        <f>C198</f>
        <v>359565</v>
      </c>
      <c r="D197" s="11">
        <f>D198</f>
        <v>169474</v>
      </c>
      <c r="E197" s="11">
        <f>E198</f>
        <v>154574</v>
      </c>
    </row>
    <row r="198" spans="1:5" s="27" customFormat="1" ht="38.25">
      <c r="A198" s="48" t="s">
        <v>229</v>
      </c>
      <c r="B198" s="9" t="s">
        <v>120</v>
      </c>
      <c r="C198" s="40">
        <v>359565</v>
      </c>
      <c r="D198" s="40">
        <v>169474</v>
      </c>
      <c r="E198" s="40">
        <v>154574</v>
      </c>
    </row>
    <row r="199" spans="1:5" s="24" customFormat="1" ht="25.5" hidden="1">
      <c r="A199" s="10" t="s">
        <v>347</v>
      </c>
      <c r="B199" s="7" t="s">
        <v>345</v>
      </c>
      <c r="C199" s="11">
        <f>C200</f>
        <v>0</v>
      </c>
      <c r="D199" s="11">
        <f>D200</f>
        <v>0</v>
      </c>
      <c r="E199" s="11">
        <f>E200</f>
        <v>0</v>
      </c>
    </row>
    <row r="200" spans="1:5" s="27" customFormat="1" ht="35.25" customHeight="1" hidden="1">
      <c r="A200" s="48" t="s">
        <v>348</v>
      </c>
      <c r="B200" s="9" t="s">
        <v>346</v>
      </c>
      <c r="C200" s="40">
        <v>0</v>
      </c>
      <c r="D200" s="40">
        <v>0</v>
      </c>
      <c r="E200" s="40">
        <v>0</v>
      </c>
    </row>
    <row r="201" spans="1:5" s="27" customFormat="1" ht="25.5">
      <c r="A201" s="10" t="s">
        <v>135</v>
      </c>
      <c r="B201" s="7" t="s">
        <v>134</v>
      </c>
      <c r="C201" s="11">
        <f>C202+C204+C206+C208+C214+C216+C218+C220+C222+C224+C212+C210</f>
        <v>149828.7</v>
      </c>
      <c r="D201" s="11">
        <f>D202+D204+D206+D208+D214+D216+D218+D220+D222+D224+D212+D210</f>
        <v>203411.9</v>
      </c>
      <c r="E201" s="11">
        <f>E202+E204+E206+E208+E214+E216+E218+E220+E222+E224+E212+E210</f>
        <v>142404.9</v>
      </c>
    </row>
    <row r="202" spans="1:5" s="27" customFormat="1" ht="38.25">
      <c r="A202" s="10" t="s">
        <v>137</v>
      </c>
      <c r="B202" s="7" t="s">
        <v>138</v>
      </c>
      <c r="C202" s="11">
        <f>C203</f>
        <v>38000</v>
      </c>
      <c r="D202" s="11">
        <f>D203</f>
        <v>10000</v>
      </c>
      <c r="E202" s="11">
        <f>E203</f>
        <v>20000</v>
      </c>
    </row>
    <row r="203" spans="1:5" s="27" customFormat="1" ht="38.25">
      <c r="A203" s="49" t="s">
        <v>136</v>
      </c>
      <c r="B203" s="9" t="s">
        <v>139</v>
      </c>
      <c r="C203" s="40">
        <v>38000</v>
      </c>
      <c r="D203" s="40">
        <v>10000</v>
      </c>
      <c r="E203" s="40">
        <v>20000</v>
      </c>
    </row>
    <row r="204" spans="1:5" s="24" customFormat="1" ht="76.5">
      <c r="A204" s="50" t="s">
        <v>212</v>
      </c>
      <c r="B204" s="7" t="s">
        <v>211</v>
      </c>
      <c r="C204" s="11">
        <f>C205</f>
        <v>51348.6</v>
      </c>
      <c r="D204" s="11">
        <f>D205</f>
        <v>134903.6</v>
      </c>
      <c r="E204" s="11">
        <f>E205</f>
        <v>49574.8</v>
      </c>
    </row>
    <row r="205" spans="1:5" s="27" customFormat="1" ht="72.75" customHeight="1">
      <c r="A205" s="51" t="s">
        <v>210</v>
      </c>
      <c r="B205" s="3" t="s">
        <v>209</v>
      </c>
      <c r="C205" s="52">
        <v>51348.6</v>
      </c>
      <c r="D205" s="52">
        <v>134903.6</v>
      </c>
      <c r="E205" s="52">
        <v>49574.8</v>
      </c>
    </row>
    <row r="206" spans="1:5" s="27" customFormat="1" ht="60.75" customHeight="1">
      <c r="A206" s="53" t="s">
        <v>216</v>
      </c>
      <c r="B206" s="54" t="s">
        <v>215</v>
      </c>
      <c r="C206" s="11">
        <f>C207</f>
        <v>4168.1</v>
      </c>
      <c r="D206" s="11">
        <f>D207</f>
        <v>6461.3</v>
      </c>
      <c r="E206" s="11">
        <f>E207</f>
        <v>5335.9</v>
      </c>
    </row>
    <row r="207" spans="1:5" s="27" customFormat="1" ht="51">
      <c r="A207" s="51" t="s">
        <v>214</v>
      </c>
      <c r="B207" s="3" t="s">
        <v>213</v>
      </c>
      <c r="C207" s="52">
        <v>4168.1</v>
      </c>
      <c r="D207" s="52">
        <v>6461.3</v>
      </c>
      <c r="E207" s="52">
        <v>5335.9</v>
      </c>
    </row>
    <row r="208" spans="1:5" s="24" customFormat="1" ht="25.5">
      <c r="A208" s="53" t="s">
        <v>220</v>
      </c>
      <c r="B208" s="54" t="s">
        <v>219</v>
      </c>
      <c r="C208" s="11">
        <f>C209</f>
        <v>5172</v>
      </c>
      <c r="D208" s="11">
        <f>D209</f>
        <v>5172</v>
      </c>
      <c r="E208" s="11">
        <f>E209</f>
        <v>5172</v>
      </c>
    </row>
    <row r="209" spans="1:5" s="27" customFormat="1" ht="25.5">
      <c r="A209" s="51" t="s">
        <v>218</v>
      </c>
      <c r="B209" s="55" t="s">
        <v>217</v>
      </c>
      <c r="C209" s="56">
        <v>5172</v>
      </c>
      <c r="D209" s="56">
        <v>5172</v>
      </c>
      <c r="E209" s="56">
        <v>5172</v>
      </c>
    </row>
    <row r="210" spans="1:5" s="24" customFormat="1" ht="42" customHeight="1">
      <c r="A210" s="53" t="s">
        <v>423</v>
      </c>
      <c r="B210" s="57" t="s">
        <v>422</v>
      </c>
      <c r="C210" s="58">
        <f>C211</f>
        <v>0</v>
      </c>
      <c r="D210" s="58">
        <f>D211</f>
        <v>0</v>
      </c>
      <c r="E210" s="58">
        <f>E211</f>
        <v>8816.7</v>
      </c>
    </row>
    <row r="211" spans="1:5" s="27" customFormat="1" ht="39.75" customHeight="1">
      <c r="A211" s="51" t="s">
        <v>420</v>
      </c>
      <c r="B211" s="55" t="s">
        <v>421</v>
      </c>
      <c r="C211" s="42">
        <v>0</v>
      </c>
      <c r="D211" s="42">
        <v>0</v>
      </c>
      <c r="E211" s="42">
        <v>8816.7</v>
      </c>
    </row>
    <row r="212" spans="1:5" s="24" customFormat="1" ht="43.5" customHeight="1">
      <c r="A212" s="53" t="s">
        <v>419</v>
      </c>
      <c r="B212" s="54" t="s">
        <v>418</v>
      </c>
      <c r="C212" s="58">
        <f>C213</f>
        <v>0</v>
      </c>
      <c r="D212" s="58">
        <f>D213</f>
        <v>0</v>
      </c>
      <c r="E212" s="58">
        <f>E213</f>
        <v>154.4</v>
      </c>
    </row>
    <row r="213" spans="1:5" s="27" customFormat="1" ht="40.5" customHeight="1">
      <c r="A213" s="51" t="s">
        <v>416</v>
      </c>
      <c r="B213" s="3" t="s">
        <v>417</v>
      </c>
      <c r="C213" s="42">
        <v>0</v>
      </c>
      <c r="D213" s="42">
        <v>0</v>
      </c>
      <c r="E213" s="42">
        <v>154.4</v>
      </c>
    </row>
    <row r="214" spans="1:5" s="24" customFormat="1" ht="40.5" customHeight="1">
      <c r="A214" s="59" t="s">
        <v>327</v>
      </c>
      <c r="B214" s="60" t="s">
        <v>326</v>
      </c>
      <c r="C214" s="11">
        <f>C215</f>
        <v>30548.9</v>
      </c>
      <c r="D214" s="11">
        <f>D215</f>
        <v>28982.9</v>
      </c>
      <c r="E214" s="11">
        <f>E215</f>
        <v>30548.9</v>
      </c>
    </row>
    <row r="215" spans="1:5" s="27" customFormat="1" ht="38.25">
      <c r="A215" s="44" t="s">
        <v>328</v>
      </c>
      <c r="B215" s="61" t="s">
        <v>325</v>
      </c>
      <c r="C215" s="62">
        <v>30548.9</v>
      </c>
      <c r="D215" s="62">
        <v>28982.9</v>
      </c>
      <c r="E215" s="62">
        <v>30548.9</v>
      </c>
    </row>
    <row r="216" spans="1:5" s="24" customFormat="1" ht="38.25">
      <c r="A216" s="59" t="s">
        <v>334</v>
      </c>
      <c r="B216" s="60" t="s">
        <v>335</v>
      </c>
      <c r="C216" s="11">
        <f>C217</f>
        <v>740</v>
      </c>
      <c r="D216" s="11">
        <f>D217</f>
        <v>616.5</v>
      </c>
      <c r="E216" s="11">
        <f>E217</f>
        <v>3188.4</v>
      </c>
    </row>
    <row r="217" spans="1:5" s="27" customFormat="1" ht="38.25">
      <c r="A217" s="44" t="s">
        <v>337</v>
      </c>
      <c r="B217" s="61" t="s">
        <v>336</v>
      </c>
      <c r="C217" s="40">
        <v>740</v>
      </c>
      <c r="D217" s="40">
        <v>616.5</v>
      </c>
      <c r="E217" s="40">
        <v>3188.4</v>
      </c>
    </row>
    <row r="218" spans="1:5" s="24" customFormat="1" ht="31.5" customHeight="1">
      <c r="A218" s="59" t="s">
        <v>349</v>
      </c>
      <c r="B218" s="60" t="s">
        <v>350</v>
      </c>
      <c r="C218" s="11">
        <f>C219</f>
        <v>618.2</v>
      </c>
      <c r="D218" s="11">
        <f>D219</f>
        <v>0</v>
      </c>
      <c r="E218" s="11">
        <f>E219</f>
        <v>0</v>
      </c>
    </row>
    <row r="219" spans="1:5" s="27" customFormat="1" ht="33" customHeight="1">
      <c r="A219" s="44" t="s">
        <v>351</v>
      </c>
      <c r="B219" s="61" t="s">
        <v>352</v>
      </c>
      <c r="C219" s="40">
        <v>618.2</v>
      </c>
      <c r="D219" s="40">
        <v>0</v>
      </c>
      <c r="E219" s="40">
        <v>0</v>
      </c>
    </row>
    <row r="220" spans="1:5" s="24" customFormat="1" ht="25.5">
      <c r="A220" s="59" t="s">
        <v>330</v>
      </c>
      <c r="B220" s="60" t="s">
        <v>331</v>
      </c>
      <c r="C220" s="11">
        <f>C221</f>
        <v>180</v>
      </c>
      <c r="D220" s="11">
        <f>D221</f>
        <v>0</v>
      </c>
      <c r="E220" s="11">
        <f>E221</f>
        <v>0</v>
      </c>
    </row>
    <row r="221" spans="1:5" s="27" customFormat="1" ht="38.25">
      <c r="A221" s="44" t="s">
        <v>332</v>
      </c>
      <c r="B221" s="61" t="s">
        <v>333</v>
      </c>
      <c r="C221" s="40">
        <v>180</v>
      </c>
      <c r="D221" s="40">
        <v>0</v>
      </c>
      <c r="E221" s="40">
        <v>0</v>
      </c>
    </row>
    <row r="222" spans="1:5" s="27" customFormat="1" ht="31.5" customHeight="1">
      <c r="A222" s="50" t="s">
        <v>207</v>
      </c>
      <c r="B222" s="54" t="s">
        <v>208</v>
      </c>
      <c r="C222" s="11">
        <f>C223</f>
        <v>12686.8</v>
      </c>
      <c r="D222" s="11">
        <f>D223</f>
        <v>12839.199999999999</v>
      </c>
      <c r="E222" s="11">
        <f>E223</f>
        <v>15182.4</v>
      </c>
    </row>
    <row r="223" spans="1:5" s="27" customFormat="1" ht="33" customHeight="1">
      <c r="A223" s="63" t="s">
        <v>205</v>
      </c>
      <c r="B223" s="3" t="s">
        <v>206</v>
      </c>
      <c r="C223" s="62">
        <f>12686.8</f>
        <v>12686.8</v>
      </c>
      <c r="D223" s="62">
        <f>12815.8+23.4</f>
        <v>12839.199999999999</v>
      </c>
      <c r="E223" s="62">
        <f>14354.1+828.3</f>
        <v>15182.4</v>
      </c>
    </row>
    <row r="224" spans="1:5" s="27" customFormat="1" ht="12.75">
      <c r="A224" s="64" t="s">
        <v>140</v>
      </c>
      <c r="B224" s="7" t="s">
        <v>141</v>
      </c>
      <c r="C224" s="11">
        <f>C225</f>
        <v>6366.1</v>
      </c>
      <c r="D224" s="11">
        <f>D225</f>
        <v>4436.4</v>
      </c>
      <c r="E224" s="11">
        <f>E225</f>
        <v>4431.4</v>
      </c>
    </row>
    <row r="225" spans="1:5" s="27" customFormat="1" ht="12.75">
      <c r="A225" s="48" t="s">
        <v>195</v>
      </c>
      <c r="B225" s="9" t="s">
        <v>142</v>
      </c>
      <c r="C225" s="40">
        <f>C226+C227+C228+C229+C230+C231+C232+C233+C234</f>
        <v>6366.1</v>
      </c>
      <c r="D225" s="40">
        <f>D229+D230+D231+D232+D233+D234</f>
        <v>4436.4</v>
      </c>
      <c r="E225" s="40">
        <f>E229+E230+E231+E232+E233+E234</f>
        <v>4431.4</v>
      </c>
    </row>
    <row r="226" spans="1:5" s="27" customFormat="1" ht="15.75" customHeight="1">
      <c r="A226" s="48" t="s">
        <v>494</v>
      </c>
      <c r="B226" s="9" t="s">
        <v>142</v>
      </c>
      <c r="C226" s="40">
        <v>1864.7</v>
      </c>
      <c r="D226" s="40">
        <v>0</v>
      </c>
      <c r="E226" s="40">
        <v>0</v>
      </c>
    </row>
    <row r="227" spans="1:5" s="27" customFormat="1" ht="30.75" customHeight="1" hidden="1">
      <c r="A227" s="48" t="s">
        <v>357</v>
      </c>
      <c r="B227" s="9" t="s">
        <v>142</v>
      </c>
      <c r="C227" s="40">
        <v>0</v>
      </c>
      <c r="D227" s="40">
        <v>0</v>
      </c>
      <c r="E227" s="40">
        <v>0</v>
      </c>
    </row>
    <row r="228" spans="1:5" s="27" customFormat="1" ht="44.25" customHeight="1" hidden="1">
      <c r="A228" s="48" t="s">
        <v>356</v>
      </c>
      <c r="B228" s="9" t="s">
        <v>142</v>
      </c>
      <c r="C228" s="40">
        <v>0</v>
      </c>
      <c r="D228" s="40">
        <v>0</v>
      </c>
      <c r="E228" s="40">
        <v>0</v>
      </c>
    </row>
    <row r="229" spans="1:5" s="27" customFormat="1" ht="25.5">
      <c r="A229" s="65" t="s">
        <v>196</v>
      </c>
      <c r="B229" s="9" t="s">
        <v>142</v>
      </c>
      <c r="C229" s="52">
        <v>3380.4</v>
      </c>
      <c r="D229" s="52">
        <v>3380.4</v>
      </c>
      <c r="E229" s="52">
        <v>3380.4</v>
      </c>
    </row>
    <row r="230" spans="1:5" s="27" customFormat="1" ht="12.75">
      <c r="A230" s="66" t="s">
        <v>204</v>
      </c>
      <c r="B230" s="9" t="s">
        <v>142</v>
      </c>
      <c r="C230" s="67">
        <v>70</v>
      </c>
      <c r="D230" s="67">
        <v>0</v>
      </c>
      <c r="E230" s="67">
        <v>0</v>
      </c>
    </row>
    <row r="231" spans="1:5" s="27" customFormat="1" ht="12.75">
      <c r="A231" s="65" t="s">
        <v>197</v>
      </c>
      <c r="B231" s="9" t="s">
        <v>142</v>
      </c>
      <c r="C231" s="52">
        <v>190</v>
      </c>
      <c r="D231" s="52">
        <v>190</v>
      </c>
      <c r="E231" s="52">
        <v>190</v>
      </c>
    </row>
    <row r="232" spans="1:5" s="27" customFormat="1" ht="12.75">
      <c r="A232" s="65" t="s">
        <v>198</v>
      </c>
      <c r="B232" s="9" t="s">
        <v>142</v>
      </c>
      <c r="C232" s="52">
        <v>411</v>
      </c>
      <c r="D232" s="52">
        <v>411</v>
      </c>
      <c r="E232" s="52">
        <v>411</v>
      </c>
    </row>
    <row r="233" spans="1:5" s="27" customFormat="1" ht="12.75">
      <c r="A233" s="65" t="s">
        <v>199</v>
      </c>
      <c r="B233" s="9" t="s">
        <v>142</v>
      </c>
      <c r="C233" s="52">
        <v>0</v>
      </c>
      <c r="D233" s="52">
        <v>5</v>
      </c>
      <c r="E233" s="52">
        <v>0</v>
      </c>
    </row>
    <row r="234" spans="1:5" s="27" customFormat="1" ht="25.5">
      <c r="A234" s="65" t="s">
        <v>200</v>
      </c>
      <c r="B234" s="9" t="s">
        <v>142</v>
      </c>
      <c r="C234" s="52">
        <v>450</v>
      </c>
      <c r="D234" s="52">
        <v>450</v>
      </c>
      <c r="E234" s="52">
        <v>450</v>
      </c>
    </row>
    <row r="235" spans="1:5" s="27" customFormat="1" ht="12.75">
      <c r="A235" s="68" t="s">
        <v>131</v>
      </c>
      <c r="B235" s="69" t="s">
        <v>130</v>
      </c>
      <c r="C235" s="11">
        <f>C237+C239+C275+C277+C279+C283+C285+C273+C281</f>
        <v>992120.1999999998</v>
      </c>
      <c r="D235" s="11">
        <f>D237+D239+D275+D277+D279+D283+D285+D273+D281</f>
        <v>981443.6999999998</v>
      </c>
      <c r="E235" s="11">
        <f>E237+E239+E275+E277+E279+E283+E285+E273+E281</f>
        <v>982045.4999999998</v>
      </c>
    </row>
    <row r="236" spans="1:5" s="71" customFormat="1" ht="38.25">
      <c r="A236" s="70" t="s">
        <v>146</v>
      </c>
      <c r="B236" s="7" t="s">
        <v>145</v>
      </c>
      <c r="C236" s="11">
        <f>C237</f>
        <v>300</v>
      </c>
      <c r="D236" s="11">
        <f>D237</f>
        <v>300</v>
      </c>
      <c r="E236" s="11">
        <f>E237</f>
        <v>300</v>
      </c>
    </row>
    <row r="237" spans="1:5" ht="38.25">
      <c r="A237" s="48" t="s">
        <v>93</v>
      </c>
      <c r="B237" s="9" t="s">
        <v>121</v>
      </c>
      <c r="C237" s="40">
        <v>300</v>
      </c>
      <c r="D237" s="40">
        <v>300</v>
      </c>
      <c r="E237" s="40">
        <v>300</v>
      </c>
    </row>
    <row r="238" spans="1:5" ht="25.5">
      <c r="A238" s="10" t="s">
        <v>148</v>
      </c>
      <c r="B238" s="54" t="s">
        <v>147</v>
      </c>
      <c r="C238" s="11">
        <f>C239</f>
        <v>958667.3999999999</v>
      </c>
      <c r="D238" s="11">
        <f>D239</f>
        <v>951827.5999999999</v>
      </c>
      <c r="E238" s="11">
        <f>E239</f>
        <v>951619.5999999999</v>
      </c>
    </row>
    <row r="239" spans="1:5" ht="25.5">
      <c r="A239" s="33" t="s">
        <v>122</v>
      </c>
      <c r="B239" s="3" t="s">
        <v>123</v>
      </c>
      <c r="C239" s="40">
        <f>C240+C241+C242+C243+C244+C245+C246+C247+C248+C249+C250+C251+C252+C253+C254+C255+C256+C257+C258+C259+C260+C261+C262+C263+C264+C265+C266+C267+C268+C269+C270+C271</f>
        <v>958667.3999999999</v>
      </c>
      <c r="D239" s="40">
        <f>D240+D241+D242+D243+D244+D245+D246+D247+D248+D249+D250+D251+D252+D253+D254+D255+D256+D257+D258+D259+D260+D261+D262+D263+D264+D265+D266+D267+D268+D269+D270+D271</f>
        <v>951827.5999999999</v>
      </c>
      <c r="E239" s="40">
        <f>E240+E241+E242+E243+E244+E245+E246+E247+E248+E249+E250+E251+E252+E253+E254+E255+E256+E257+E258+E259+E260+E261+E262+E263+E264+E265+E266+E267+E268+E269+E270+E271</f>
        <v>951619.5999999999</v>
      </c>
    </row>
    <row r="240" spans="1:5" ht="38.25">
      <c r="A240" s="51" t="s">
        <v>221</v>
      </c>
      <c r="B240" s="3" t="s">
        <v>123</v>
      </c>
      <c r="C240" s="72">
        <v>85</v>
      </c>
      <c r="D240" s="72">
        <v>85</v>
      </c>
      <c r="E240" s="72">
        <v>85</v>
      </c>
    </row>
    <row r="241" spans="1:5" ht="38.25">
      <c r="A241" s="73" t="s">
        <v>94</v>
      </c>
      <c r="B241" s="3" t="s">
        <v>123</v>
      </c>
      <c r="C241" s="74">
        <v>2556</v>
      </c>
      <c r="D241" s="74">
        <v>2556</v>
      </c>
      <c r="E241" s="74">
        <v>2556</v>
      </c>
    </row>
    <row r="242" spans="1:5" ht="25.5">
      <c r="A242" s="75" t="s">
        <v>201</v>
      </c>
      <c r="B242" s="3" t="s">
        <v>123</v>
      </c>
      <c r="C242" s="74">
        <v>2280</v>
      </c>
      <c r="D242" s="74">
        <v>2280</v>
      </c>
      <c r="E242" s="74">
        <v>2280</v>
      </c>
    </row>
    <row r="243" spans="1:5" ht="51">
      <c r="A243" s="73" t="s">
        <v>95</v>
      </c>
      <c r="B243" s="3" t="s">
        <v>123</v>
      </c>
      <c r="C243" s="74">
        <v>2542</v>
      </c>
      <c r="D243" s="74">
        <v>2542</v>
      </c>
      <c r="E243" s="74">
        <v>2542</v>
      </c>
    </row>
    <row r="244" spans="1:5" ht="89.25">
      <c r="A244" s="73" t="s">
        <v>96</v>
      </c>
      <c r="B244" s="3" t="s">
        <v>123</v>
      </c>
      <c r="C244" s="74">
        <v>20</v>
      </c>
      <c r="D244" s="74">
        <v>20</v>
      </c>
      <c r="E244" s="74">
        <v>20</v>
      </c>
    </row>
    <row r="245" spans="1:5" ht="38.25">
      <c r="A245" s="73" t="s">
        <v>97</v>
      </c>
      <c r="B245" s="3" t="s">
        <v>123</v>
      </c>
      <c r="C245" s="74">
        <v>50</v>
      </c>
      <c r="D245" s="74">
        <v>50</v>
      </c>
      <c r="E245" s="74">
        <v>50</v>
      </c>
    </row>
    <row r="246" spans="1:5" ht="51">
      <c r="A246" s="44" t="s">
        <v>167</v>
      </c>
      <c r="B246" s="3" t="s">
        <v>123</v>
      </c>
      <c r="C246" s="74">
        <v>346</v>
      </c>
      <c r="D246" s="74">
        <v>346</v>
      </c>
      <c r="E246" s="74">
        <v>346</v>
      </c>
    </row>
    <row r="247" spans="1:5" ht="63.75">
      <c r="A247" s="76" t="s">
        <v>222</v>
      </c>
      <c r="B247" s="3" t="s">
        <v>123</v>
      </c>
      <c r="C247" s="72">
        <v>92160.9</v>
      </c>
      <c r="D247" s="72">
        <v>90160.9</v>
      </c>
      <c r="E247" s="72">
        <v>90160.9</v>
      </c>
    </row>
    <row r="248" spans="1:5" ht="38.25">
      <c r="A248" s="73" t="s">
        <v>98</v>
      </c>
      <c r="B248" s="3" t="s">
        <v>123</v>
      </c>
      <c r="C248" s="72">
        <v>14766.4</v>
      </c>
      <c r="D248" s="72">
        <v>14766.4</v>
      </c>
      <c r="E248" s="72">
        <v>14766.4</v>
      </c>
    </row>
    <row r="249" spans="1:5" ht="51" hidden="1">
      <c r="A249" s="77" t="s">
        <v>99</v>
      </c>
      <c r="B249" s="3" t="s">
        <v>123</v>
      </c>
      <c r="C249" s="74">
        <v>0</v>
      </c>
      <c r="D249" s="74">
        <v>0</v>
      </c>
      <c r="E249" s="74">
        <v>0</v>
      </c>
    </row>
    <row r="250" spans="1:5" ht="25.5">
      <c r="A250" s="73" t="s">
        <v>100</v>
      </c>
      <c r="B250" s="3" t="s">
        <v>123</v>
      </c>
      <c r="C250" s="78">
        <v>23526.7</v>
      </c>
      <c r="D250" s="78">
        <v>23526.7</v>
      </c>
      <c r="E250" s="78">
        <v>23526.7</v>
      </c>
    </row>
    <row r="251" spans="1:5" ht="38.25">
      <c r="A251" s="32" t="s">
        <v>101</v>
      </c>
      <c r="B251" s="3" t="s">
        <v>123</v>
      </c>
      <c r="C251" s="78">
        <f>197096.2-87.9</f>
        <v>197008.30000000002</v>
      </c>
      <c r="D251" s="78">
        <v>197096.2</v>
      </c>
      <c r="E251" s="78">
        <v>197096.2</v>
      </c>
    </row>
    <row r="252" spans="1:5" ht="25.5">
      <c r="A252" s="32" t="s">
        <v>102</v>
      </c>
      <c r="B252" s="3" t="s">
        <v>123</v>
      </c>
      <c r="C252" s="78">
        <v>43559.7</v>
      </c>
      <c r="D252" s="78">
        <f>C252</f>
        <v>43559.7</v>
      </c>
      <c r="E252" s="78">
        <f>D252</f>
        <v>43559.7</v>
      </c>
    </row>
    <row r="253" spans="1:5" ht="51">
      <c r="A253" s="32" t="s">
        <v>103</v>
      </c>
      <c r="B253" s="3" t="s">
        <v>123</v>
      </c>
      <c r="C253" s="78">
        <v>299662</v>
      </c>
      <c r="D253" s="78">
        <f>C253</f>
        <v>299662</v>
      </c>
      <c r="E253" s="78">
        <f>D253</f>
        <v>299662</v>
      </c>
    </row>
    <row r="254" spans="1:5" ht="25.5">
      <c r="A254" s="32" t="s">
        <v>104</v>
      </c>
      <c r="B254" s="3" t="s">
        <v>123</v>
      </c>
      <c r="C254" s="78">
        <v>2428.2</v>
      </c>
      <c r="D254" s="78">
        <v>2428.2</v>
      </c>
      <c r="E254" s="78">
        <v>2428.2</v>
      </c>
    </row>
    <row r="255" spans="1:5" ht="12.75">
      <c r="A255" s="77" t="s">
        <v>105</v>
      </c>
      <c r="B255" s="3" t="s">
        <v>123</v>
      </c>
      <c r="C255" s="78">
        <f>1905.5+500</f>
        <v>2405.5</v>
      </c>
      <c r="D255" s="78">
        <f>1905.5+500</f>
        <v>2405.5</v>
      </c>
      <c r="E255" s="78">
        <f>1905.5+500</f>
        <v>2405.5</v>
      </c>
    </row>
    <row r="256" spans="1:5" ht="51" hidden="1">
      <c r="A256" s="77" t="s">
        <v>106</v>
      </c>
      <c r="B256" s="3" t="s">
        <v>123</v>
      </c>
      <c r="C256" s="79">
        <v>0</v>
      </c>
      <c r="D256" s="79">
        <v>0</v>
      </c>
      <c r="E256" s="79">
        <v>0</v>
      </c>
    </row>
    <row r="257" spans="1:5" ht="38.25">
      <c r="A257" s="77" t="s">
        <v>107</v>
      </c>
      <c r="B257" s="3" t="s">
        <v>123</v>
      </c>
      <c r="C257" s="78">
        <v>63</v>
      </c>
      <c r="D257" s="78">
        <v>63</v>
      </c>
      <c r="E257" s="78">
        <v>63</v>
      </c>
    </row>
    <row r="258" spans="1:5" ht="89.25">
      <c r="A258" s="77" t="s">
        <v>144</v>
      </c>
      <c r="B258" s="3" t="s">
        <v>123</v>
      </c>
      <c r="C258" s="78">
        <v>3022.1</v>
      </c>
      <c r="D258" s="78">
        <f>C258</f>
        <v>3022.1</v>
      </c>
      <c r="E258" s="78">
        <f>D258</f>
        <v>3022.1</v>
      </c>
    </row>
    <row r="259" spans="1:5" ht="25.5">
      <c r="A259" s="77" t="s">
        <v>108</v>
      </c>
      <c r="B259" s="3" t="s">
        <v>123</v>
      </c>
      <c r="C259" s="78">
        <f>246+15.8</f>
        <v>261.8</v>
      </c>
      <c r="D259" s="78">
        <v>246</v>
      </c>
      <c r="E259" s="78">
        <v>246</v>
      </c>
    </row>
    <row r="260" spans="1:5" ht="27.75" customHeight="1">
      <c r="A260" s="77" t="s">
        <v>166</v>
      </c>
      <c r="B260" s="3" t="s">
        <v>123</v>
      </c>
      <c r="C260" s="78">
        <v>2815.6</v>
      </c>
      <c r="D260" s="78">
        <v>2815.6</v>
      </c>
      <c r="E260" s="78">
        <v>2815.6</v>
      </c>
    </row>
    <row r="261" spans="1:5" ht="63.75">
      <c r="A261" s="80" t="s">
        <v>143</v>
      </c>
      <c r="B261" s="3" t="s">
        <v>123</v>
      </c>
      <c r="C261" s="78">
        <v>100</v>
      </c>
      <c r="D261" s="78">
        <v>100</v>
      </c>
      <c r="E261" s="78">
        <v>100</v>
      </c>
    </row>
    <row r="262" spans="1:5" ht="38.25" hidden="1">
      <c r="A262" s="81" t="s">
        <v>109</v>
      </c>
      <c r="B262" s="3" t="s">
        <v>123</v>
      </c>
      <c r="C262" s="78">
        <v>7700</v>
      </c>
      <c r="D262" s="78">
        <v>3671.2</v>
      </c>
      <c r="E262" s="78">
        <v>3671.2</v>
      </c>
    </row>
    <row r="263" spans="1:5" ht="25.5" hidden="1">
      <c r="A263" s="82" t="s">
        <v>424</v>
      </c>
      <c r="B263" s="3" t="s">
        <v>123</v>
      </c>
      <c r="C263" s="83">
        <v>0</v>
      </c>
      <c r="D263" s="83">
        <v>0</v>
      </c>
      <c r="E263" s="83">
        <v>0</v>
      </c>
    </row>
    <row r="264" spans="1:5" ht="25.5">
      <c r="A264" s="77" t="s">
        <v>110</v>
      </c>
      <c r="B264" s="3" t="s">
        <v>123</v>
      </c>
      <c r="C264" s="78">
        <v>19.7</v>
      </c>
      <c r="D264" s="78">
        <v>19.7</v>
      </c>
      <c r="E264" s="78">
        <v>19.7</v>
      </c>
    </row>
    <row r="265" spans="1:5" ht="25.5">
      <c r="A265" s="77" t="s">
        <v>111</v>
      </c>
      <c r="B265" s="3" t="s">
        <v>123</v>
      </c>
      <c r="C265" s="78">
        <v>43</v>
      </c>
      <c r="D265" s="78">
        <v>43</v>
      </c>
      <c r="E265" s="78">
        <v>43</v>
      </c>
    </row>
    <row r="266" spans="1:5" ht="12.75">
      <c r="A266" s="77" t="s">
        <v>112</v>
      </c>
      <c r="B266" s="3" t="s">
        <v>123</v>
      </c>
      <c r="C266" s="78">
        <v>115</v>
      </c>
      <c r="D266" s="78">
        <v>115</v>
      </c>
      <c r="E266" s="78">
        <v>115</v>
      </c>
    </row>
    <row r="267" spans="1:5" ht="25.5">
      <c r="A267" s="84" t="s">
        <v>113</v>
      </c>
      <c r="B267" s="3" t="s">
        <v>123</v>
      </c>
      <c r="C267" s="78">
        <v>0</v>
      </c>
      <c r="D267" s="78">
        <v>208</v>
      </c>
      <c r="E267" s="78">
        <v>0</v>
      </c>
    </row>
    <row r="268" spans="1:5" ht="51">
      <c r="A268" s="85" t="s">
        <v>223</v>
      </c>
      <c r="B268" s="3" t="s">
        <v>123</v>
      </c>
      <c r="C268" s="78">
        <f>6119.9+1091.1</f>
        <v>7211</v>
      </c>
      <c r="D268" s="78">
        <v>6119.9</v>
      </c>
      <c r="E268" s="78">
        <v>6119.9</v>
      </c>
    </row>
    <row r="269" spans="1:5" ht="25.5">
      <c r="A269" s="76" t="s">
        <v>224</v>
      </c>
      <c r="B269" s="3" t="s">
        <v>123</v>
      </c>
      <c r="C269" s="79">
        <v>800</v>
      </c>
      <c r="D269" s="79">
        <v>800</v>
      </c>
      <c r="E269" s="79">
        <v>800</v>
      </c>
    </row>
    <row r="270" spans="1:5" ht="42" customHeight="1">
      <c r="A270" s="76" t="s">
        <v>358</v>
      </c>
      <c r="B270" s="3" t="s">
        <v>123</v>
      </c>
      <c r="C270" s="79">
        <f>1295.3+323.8</f>
        <v>1619.1</v>
      </c>
      <c r="D270" s="79">
        <f>C270</f>
        <v>1619.1</v>
      </c>
      <c r="E270" s="79">
        <f>D270</f>
        <v>1619.1</v>
      </c>
    </row>
    <row r="271" spans="1:5" ht="61.5" customHeight="1">
      <c r="A271" s="86" t="s">
        <v>406</v>
      </c>
      <c r="B271" s="3" t="s">
        <v>123</v>
      </c>
      <c r="C271" s="78">
        <v>251500.4</v>
      </c>
      <c r="D271" s="78">
        <f>C271</f>
        <v>251500.4</v>
      </c>
      <c r="E271" s="78">
        <f>D271</f>
        <v>251500.4</v>
      </c>
    </row>
    <row r="272" spans="1:5" s="71" customFormat="1" ht="25.5">
      <c r="A272" s="87" t="s">
        <v>163</v>
      </c>
      <c r="B272" s="54" t="s">
        <v>164</v>
      </c>
      <c r="C272" s="88">
        <f>C273</f>
        <v>18472.4</v>
      </c>
      <c r="D272" s="88">
        <f>D273</f>
        <v>18472.4</v>
      </c>
      <c r="E272" s="88">
        <f>E273</f>
        <v>18472.4</v>
      </c>
    </row>
    <row r="273" spans="1:5" ht="25.5">
      <c r="A273" s="2" t="s">
        <v>163</v>
      </c>
      <c r="B273" s="3" t="s">
        <v>165</v>
      </c>
      <c r="C273" s="72">
        <v>18472.4</v>
      </c>
      <c r="D273" s="72">
        <v>18472.4</v>
      </c>
      <c r="E273" s="72">
        <v>18472.4</v>
      </c>
    </row>
    <row r="274" spans="1:5" ht="51">
      <c r="A274" s="89" t="s">
        <v>150</v>
      </c>
      <c r="B274" s="54" t="s">
        <v>149</v>
      </c>
      <c r="C274" s="88">
        <f>C275</f>
        <v>1063.7</v>
      </c>
      <c r="D274" s="88">
        <f>D275</f>
        <v>1063.7</v>
      </c>
      <c r="E274" s="88">
        <f>E275</f>
        <v>1063.7</v>
      </c>
    </row>
    <row r="275" spans="1:5" ht="51">
      <c r="A275" s="48" t="s">
        <v>114</v>
      </c>
      <c r="B275" s="3" t="s">
        <v>124</v>
      </c>
      <c r="C275" s="72">
        <v>1063.7</v>
      </c>
      <c r="D275" s="72">
        <v>1063.7</v>
      </c>
      <c r="E275" s="72">
        <v>1063.7</v>
      </c>
    </row>
    <row r="276" spans="1:5" s="71" customFormat="1" ht="38.25">
      <c r="A276" s="10" t="s">
        <v>151</v>
      </c>
      <c r="B276" s="54" t="s">
        <v>152</v>
      </c>
      <c r="C276" s="11">
        <f>C277</f>
        <v>9776.199999999999</v>
      </c>
      <c r="D276" s="11">
        <f>D277</f>
        <v>9776.199999999999</v>
      </c>
      <c r="E276" s="11">
        <f>E277</f>
        <v>9776.199999999999</v>
      </c>
    </row>
    <row r="277" spans="1:5" ht="38.25">
      <c r="A277" s="48" t="s">
        <v>115</v>
      </c>
      <c r="B277" s="3" t="s">
        <v>125</v>
      </c>
      <c r="C277" s="72">
        <f>9776.3-0.1</f>
        <v>9776.199999999999</v>
      </c>
      <c r="D277" s="72">
        <f>9776.3-0.1</f>
        <v>9776.199999999999</v>
      </c>
      <c r="E277" s="72">
        <f>9776.3-0.1</f>
        <v>9776.199999999999</v>
      </c>
    </row>
    <row r="278" spans="1:5" s="71" customFormat="1" ht="38.25">
      <c r="A278" s="10" t="s">
        <v>157</v>
      </c>
      <c r="B278" s="54" t="s">
        <v>159</v>
      </c>
      <c r="C278" s="11">
        <f>C279</f>
        <v>90.5</v>
      </c>
      <c r="D278" s="11">
        <f>D279</f>
        <v>3.8</v>
      </c>
      <c r="E278" s="11">
        <f>E279</f>
        <v>3.4</v>
      </c>
    </row>
    <row r="279" spans="1:5" ht="38.25">
      <c r="A279" s="48" t="s">
        <v>158</v>
      </c>
      <c r="B279" s="3" t="s">
        <v>160</v>
      </c>
      <c r="C279" s="72">
        <f>90+0.5</f>
        <v>90.5</v>
      </c>
      <c r="D279" s="72">
        <v>3.8</v>
      </c>
      <c r="E279" s="72">
        <v>3.4</v>
      </c>
    </row>
    <row r="280" spans="1:5" s="71" customFormat="1" ht="70.5" customHeight="1">
      <c r="A280" s="10" t="s">
        <v>339</v>
      </c>
      <c r="B280" s="54" t="s">
        <v>338</v>
      </c>
      <c r="C280" s="11">
        <f>C281</f>
        <v>1650</v>
      </c>
      <c r="D280" s="11">
        <f>D281</f>
        <v>0</v>
      </c>
      <c r="E280" s="11">
        <f>E281</f>
        <v>0</v>
      </c>
    </row>
    <row r="281" spans="1:5" ht="63.75">
      <c r="A281" s="48" t="s">
        <v>341</v>
      </c>
      <c r="B281" s="3" t="s">
        <v>340</v>
      </c>
      <c r="C281" s="40">
        <v>1650</v>
      </c>
      <c r="D281" s="40">
        <v>0</v>
      </c>
      <c r="E281" s="40">
        <v>0</v>
      </c>
    </row>
    <row r="282" spans="1:5" s="71" customFormat="1" ht="38.25">
      <c r="A282" s="10" t="s">
        <v>153</v>
      </c>
      <c r="B282" s="54" t="s">
        <v>154</v>
      </c>
      <c r="C282" s="11">
        <f>C283</f>
        <v>2100</v>
      </c>
      <c r="D282" s="11">
        <f>D283</f>
        <v>0</v>
      </c>
      <c r="E282" s="11">
        <f>E283</f>
        <v>810.2</v>
      </c>
    </row>
    <row r="283" spans="1:5" ht="51">
      <c r="A283" s="48" t="s">
        <v>116</v>
      </c>
      <c r="B283" s="3" t="s">
        <v>126</v>
      </c>
      <c r="C283" s="72">
        <f>1620.4+479.6</f>
        <v>2100</v>
      </c>
      <c r="D283" s="72">
        <v>0</v>
      </c>
      <c r="E283" s="72">
        <v>810.2</v>
      </c>
    </row>
    <row r="284" spans="1:5" s="71" customFormat="1" ht="25.5" hidden="1">
      <c r="A284" s="10" t="s">
        <v>155</v>
      </c>
      <c r="B284" s="54" t="s">
        <v>156</v>
      </c>
      <c r="C284" s="11">
        <f>C285</f>
        <v>0</v>
      </c>
      <c r="D284" s="11">
        <f>D285</f>
        <v>0</v>
      </c>
      <c r="E284" s="11">
        <f>E285</f>
        <v>0</v>
      </c>
    </row>
    <row r="285" spans="1:5" ht="25.5" hidden="1">
      <c r="A285" s="48" t="s">
        <v>117</v>
      </c>
      <c r="B285" s="3" t="s">
        <v>127</v>
      </c>
      <c r="C285" s="40">
        <v>0</v>
      </c>
      <c r="D285" s="40">
        <v>0</v>
      </c>
      <c r="E285" s="40">
        <v>0</v>
      </c>
    </row>
    <row r="286" spans="1:5" ht="12.75">
      <c r="A286" s="90" t="s">
        <v>234</v>
      </c>
      <c r="B286" s="54" t="s">
        <v>233</v>
      </c>
      <c r="C286" s="11">
        <f>C287+C289+C291</f>
        <v>134793.6</v>
      </c>
      <c r="D286" s="11">
        <f>D287+D289</f>
        <v>25896.8</v>
      </c>
      <c r="E286" s="11">
        <f>E287+E289</f>
        <v>25896</v>
      </c>
    </row>
    <row r="287" spans="1:5" s="71" customFormat="1" ht="25.5">
      <c r="A287" s="10" t="s">
        <v>227</v>
      </c>
      <c r="B287" s="54" t="s">
        <v>225</v>
      </c>
      <c r="C287" s="11">
        <f>C288</f>
        <v>108896.8</v>
      </c>
      <c r="D287" s="11">
        <f>D288</f>
        <v>0</v>
      </c>
      <c r="E287" s="11">
        <f>E288</f>
        <v>0</v>
      </c>
    </row>
    <row r="288" spans="1:5" ht="38.25">
      <c r="A288" s="48" t="s">
        <v>228</v>
      </c>
      <c r="B288" s="3" t="s">
        <v>226</v>
      </c>
      <c r="C288" s="78">
        <v>108896.8</v>
      </c>
      <c r="D288" s="91">
        <v>0</v>
      </c>
      <c r="E288" s="91">
        <v>0</v>
      </c>
    </row>
    <row r="289" spans="1:5" s="71" customFormat="1" ht="38.25">
      <c r="A289" s="10" t="s">
        <v>232</v>
      </c>
      <c r="B289" s="60" t="s">
        <v>231</v>
      </c>
      <c r="C289" s="11">
        <f>C290</f>
        <v>25896.8</v>
      </c>
      <c r="D289" s="11">
        <f>D290</f>
        <v>25896.8</v>
      </c>
      <c r="E289" s="11">
        <f>E290</f>
        <v>25896</v>
      </c>
    </row>
    <row r="290" spans="1:5" ht="38.25">
      <c r="A290" s="48" t="s">
        <v>493</v>
      </c>
      <c r="B290" s="61" t="s">
        <v>230</v>
      </c>
      <c r="C290" s="78">
        <v>25896.8</v>
      </c>
      <c r="D290" s="78">
        <v>25896.8</v>
      </c>
      <c r="E290" s="78">
        <v>25896</v>
      </c>
    </row>
    <row r="291" spans="1:5" s="71" customFormat="1" ht="12.75" hidden="1">
      <c r="A291" s="10" t="s">
        <v>400</v>
      </c>
      <c r="B291" s="60" t="s">
        <v>401</v>
      </c>
      <c r="C291" s="11">
        <f>C292</f>
        <v>0</v>
      </c>
      <c r="D291" s="11">
        <f>D292</f>
        <v>0</v>
      </c>
      <c r="E291" s="11">
        <f>E292</f>
        <v>0</v>
      </c>
    </row>
    <row r="292" spans="1:5" ht="12.75" hidden="1">
      <c r="A292" s="48" t="s">
        <v>398</v>
      </c>
      <c r="B292" s="61" t="s">
        <v>399</v>
      </c>
      <c r="C292" s="40">
        <v>0</v>
      </c>
      <c r="D292" s="40">
        <v>0</v>
      </c>
      <c r="E292" s="40">
        <v>0</v>
      </c>
    </row>
    <row r="293" spans="1:5" ht="12.75">
      <c r="A293" s="10" t="s">
        <v>118</v>
      </c>
      <c r="B293" s="54" t="s">
        <v>128</v>
      </c>
      <c r="C293" s="11">
        <f aca="true" t="shared" si="7" ref="C293:E294">C294</f>
        <v>819.4</v>
      </c>
      <c r="D293" s="11">
        <f t="shared" si="7"/>
        <v>356</v>
      </c>
      <c r="E293" s="11">
        <f t="shared" si="7"/>
        <v>356</v>
      </c>
    </row>
    <row r="294" spans="1:5" ht="12.75">
      <c r="A294" s="48" t="s">
        <v>119</v>
      </c>
      <c r="B294" s="3" t="s">
        <v>202</v>
      </c>
      <c r="C294" s="40">
        <f t="shared" si="7"/>
        <v>819.4</v>
      </c>
      <c r="D294" s="40">
        <f t="shared" si="7"/>
        <v>356</v>
      </c>
      <c r="E294" s="40">
        <f t="shared" si="7"/>
        <v>356</v>
      </c>
    </row>
    <row r="295" spans="1:5" ht="12.75">
      <c r="A295" s="66" t="s">
        <v>119</v>
      </c>
      <c r="B295" s="55" t="s">
        <v>129</v>
      </c>
      <c r="C295" s="92">
        <v>819.4</v>
      </c>
      <c r="D295" s="92">
        <v>356</v>
      </c>
      <c r="E295" s="92">
        <v>356</v>
      </c>
    </row>
  </sheetData>
  <sheetProtection/>
  <mergeCells count="16">
    <mergeCell ref="A2:E2"/>
    <mergeCell ref="A3:E3"/>
    <mergeCell ref="A4:E4"/>
    <mergeCell ref="A5:E5"/>
    <mergeCell ref="A6:E6"/>
    <mergeCell ref="A7:E7"/>
    <mergeCell ref="C1:E1"/>
    <mergeCell ref="A19:E19"/>
    <mergeCell ref="A18:E18"/>
    <mergeCell ref="B15:E15"/>
    <mergeCell ref="B9:E9"/>
    <mergeCell ref="B10:E10"/>
    <mergeCell ref="B11:E11"/>
    <mergeCell ref="B12:E12"/>
    <mergeCell ref="B13:E13"/>
    <mergeCell ref="B14:E14"/>
  </mergeCells>
  <hyperlinks>
    <hyperlink ref="A120" r:id="rId1" display="consultantplus://offline/ref=4CCF608C73565D6BD6F5EA440E3CE3FD0BCFE275FF58AB3564F737F2913D0A3BCA31964F9694EAEF696F40BBDB7F938DC8E739CDA4AC710Fs2r8B"/>
    <hyperlink ref="A124" r:id="rId2" display="consultantplus://offline/ref=EBC791A6230AC4944217D4DA8286B05B2500665DFDB9C4637EC8E0003A2C6AAD2D53541E55A943100D87B82508B69D5F231941A0338E365CP1sFB"/>
    <hyperlink ref="A132" r:id="rId3" display="consultantplus://offline/ref=EBC791A6230AC4944217D4DA8286B05B2500665DFDB9C4637EC8E0003A2C6AAD2D53541E55A943100D87B82508B69D5F231941A0338E365CP1sFB"/>
    <hyperlink ref="A163" r:id="rId4" display="consultantplus://offline/ref=EEE90C21D1E463AE6E9F4A0E7F1BBC0911BF9F63D9E8815CF3D7AE4ED22D5306F83F404832139B092C25586F1FE28498A2C8709824401320zFuBB"/>
    <hyperlink ref="A142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Некрасова</cp:lastModifiedBy>
  <cp:lastPrinted>2021-11-01T00:56:22Z</cp:lastPrinted>
  <dcterms:created xsi:type="dcterms:W3CDTF">2017-11-08T02:52:36Z</dcterms:created>
  <dcterms:modified xsi:type="dcterms:W3CDTF">2022-03-10T09:20:10Z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