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comments2.xml><?xml version="1.0" encoding="utf-8"?>
<comments xmlns="http://schemas.openxmlformats.org/spreadsheetml/2006/main">
  <authors>
    <author>Lukashova-EP</author>
  </authors>
  <commentList>
    <comment ref="I86" authorId="0">
      <text>
        <r>
          <rPr>
            <b/>
            <sz val="9"/>
            <rFont val="Tahoma"/>
            <family val="2"/>
          </rPr>
          <t>Lukashova-EP:</t>
        </r>
        <r>
          <rPr>
            <sz val="9"/>
            <rFont val="Tahoma"/>
            <family val="2"/>
          </rPr>
          <t xml:space="preserve">
д/с 44,4</t>
        </r>
      </text>
    </comment>
    <comment ref="F86" authorId="0">
      <text>
        <r>
          <rPr>
            <b/>
            <sz val="9"/>
            <rFont val="Tahoma"/>
            <family val="2"/>
          </rPr>
          <t>Lukashova-EP:</t>
        </r>
        <r>
          <rPr>
            <sz val="9"/>
            <rFont val="Tahoma"/>
            <family val="2"/>
          </rPr>
          <t xml:space="preserve">
д/с 44,4</t>
        </r>
      </text>
    </comment>
    <comment ref="G86" authorId="0">
      <text>
        <r>
          <rPr>
            <b/>
            <sz val="9"/>
            <rFont val="Tahoma"/>
            <family val="2"/>
          </rPr>
          <t>Lukashova-EP:</t>
        </r>
        <r>
          <rPr>
            <sz val="9"/>
            <rFont val="Tahoma"/>
            <family val="2"/>
          </rPr>
          <t xml:space="preserve">
д/с 290
</t>
        </r>
      </text>
    </comment>
  </commentList>
</comments>
</file>

<file path=xl/sharedStrings.xml><?xml version="1.0" encoding="utf-8"?>
<sst xmlns="http://schemas.openxmlformats.org/spreadsheetml/2006/main" count="856" uniqueCount="190">
  <si>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</si>
  <si>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</si>
  <si>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</si>
  <si>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</si>
  <si>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</si>
  <si>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</si>
  <si>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</si>
  <si>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</si>
  <si>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</si>
  <si>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</si>
  <si>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</si>
  <si>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</si>
  <si>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</si>
  <si>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</si>
  <si>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</si>
  <si>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</si>
  <si>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</si>
  <si>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</si>
  <si>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</si>
  <si>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</si>
  <si>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</si>
  <si>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</si>
  <si>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</si>
  <si>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</si>
  <si>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</si>
  <si>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</si>
  <si>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</si>
  <si>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</si>
  <si>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</si>
  <si>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</si>
  <si>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</si>
  <si>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</si>
  <si>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</si>
  <si>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</si>
  <si>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</si>
  <si>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</si>
  <si>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</si>
  <si>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</si>
  <si>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</si>
  <si>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</si>
  <si>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</si>
  <si>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</si>
  <si>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</si>
  <si>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</si>
  <si>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</si>
  <si>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</si>
  <si>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</si>
  <si>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</si>
  <si>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</si>
  <si>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</si>
  <si>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</si>
  <si>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</si>
  <si>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</si>
  <si>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</si>
  <si>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</si>
  <si>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</si>
  <si>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</si>
  <si>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</si>
  <si>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</si>
  <si>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</si>
  <si>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</si>
  <si>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</si>
  <si>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</si>
  <si>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</si>
  <si>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</si>
  <si>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</si>
  <si>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</si>
  <si>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</si>
  <si>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</si>
  <si>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</si>
  <si>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</si>
  <si>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</si>
  <si>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</si>
  <si>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</si>
  <si>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</si>
  <si>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</si>
  <si>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</si>
  <si>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</si>
  <si>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</si>
  <si>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</si>
  <si>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</si>
  <si>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</si>
  <si>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</si>
  <si>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</si>
  <si>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</si>
  <si>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</si>
  <si>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</si>
  <si>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</si>
  <si>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</si>
  <si>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</si>
  <si>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</si>
  <si>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</si>
  <si>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</si>
  <si>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</si>
  <si>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</si>
  <si>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</si>
  <si>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</si>
  <si>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</si>
  <si>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</si>
  <si>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</si>
  <si>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</si>
  <si>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</si>
  <si>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</si>
  <si>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</si>
  <si>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</si>
  <si>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</si>
  <si>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</si>
  <si>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</si>
  <si>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</si>
  <si>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</si>
  <si>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</si>
  <si>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</si>
  <si>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</si>
  <si>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</si>
  <si>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</si>
  <si>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</si>
  <si>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</si>
  <si>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</si>
  <si>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</si>
  <si>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</si>
  <si>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</si>
  <si>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</si>
  <si>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</si>
  <si>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</si>
  <si>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</si>
  <si>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</si>
  <si>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</si>
  <si>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</si>
  <si>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</si>
  <si>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</si>
  <si>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</si>
  <si>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</si>
  <si>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</si>
  <si>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</si>
  <si>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</si>
  <si>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</si>
  <si>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</si>
  <si>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</si>
  <si>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</si>
  <si>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</si>
  <si>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</si>
  <si>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</si>
  <si>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</si>
  <si>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</si>
  <si>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</si>
  <si>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</si>
  <si>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</si>
  <si>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</si>
  <si>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</si>
  <si>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</si>
  <si>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</si>
  <si>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</si>
  <si>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</si>
  <si>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</si>
  <si>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</si>
  <si>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</si>
  <si>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</si>
  <si>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</si>
  <si>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</si>
  <si>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</si>
  <si>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</si>
  <si>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</si>
  <si>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</si>
  <si>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</si>
  <si>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</si>
  <si>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</si>
  <si>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</si>
  <si>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</si>
  <si>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</si>
  <si>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</si>
  <si>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</si>
  <si>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</si>
  <si>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</si>
  <si>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</si>
  <si>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</si>
  <si>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</si>
  <si>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</si>
  <si>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</si>
  <si>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</si>
  <si>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</si>
  <si>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</si>
  <si>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</si>
  <si>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</si>
  <si>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Основные показатели, представляемые для разработки прогноза социально-экономического развития  Российской Федерации 
на 2023 год и на плановый период 2024-2025 годов</t>
  </si>
  <si>
    <t>ОСИННИКОВСКИЙ ГОРОДСКОЙ ОКРУГ</t>
  </si>
  <si>
    <t>-</t>
  </si>
  <si>
    <t xml:space="preserve">Заместитель Главы городского округа - руководитель аппарата </t>
  </si>
  <si>
    <t>Л.А. Скрябина</t>
  </si>
  <si>
    <t xml:space="preserve"> </t>
  </si>
  <si>
    <t>Приложение №1                                                                                                            к Постановлению администрации                                              Осинниковского городского округа                                                     от 31.10.2022г. № 1191-п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</si>
</sst>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8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7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15" fillId="0" borderId="10" xfId="53" applyNumberFormat="1" applyFont="1" applyFill="1" applyBorder="1" applyAlignment="1" applyProtection="1">
      <alignment horizontal="center" vertical="center"/>
      <protection locked="0"/>
    </xf>
    <xf numFmtId="179" fontId="5" fillId="0" borderId="10" xfId="0" applyNumberFormat="1" applyFont="1" applyFill="1" applyBorder="1" applyAlignment="1">
      <alignment horizontal="center" wrapText="1"/>
    </xf>
    <xf numFmtId="179" fontId="5" fillId="33" borderId="10" xfId="0" applyNumberFormat="1" applyFont="1" applyFill="1" applyBorder="1" applyAlignment="1">
      <alignment horizontal="center" wrapText="1"/>
    </xf>
    <xf numFmtId="179" fontId="59" fillId="33" borderId="10" xfId="0" applyNumberFormat="1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left" wrapText="1"/>
    </xf>
    <xf numFmtId="0" fontId="5" fillId="33" borderId="10" xfId="0" applyNumberFormat="1" applyFont="1" applyFill="1" applyBorder="1" applyAlignment="1">
      <alignment horizontal="center" vertical="center"/>
    </xf>
    <xf numFmtId="2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4" fontId="15" fillId="33" borderId="10" xfId="53" applyNumberFormat="1" applyFont="1" applyFill="1" applyBorder="1" applyAlignment="1" applyProtection="1">
      <alignment horizontal="center" vertical="center"/>
      <protection locked="0"/>
    </xf>
    <xf numFmtId="1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left" vertical="center" wrapText="1" indent="4"/>
    </xf>
    <xf numFmtId="3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61" fillId="9" borderId="18" xfId="53" applyFont="1" applyFill="1" applyBorder="1" applyAlignment="1">
      <alignment horizontal="left" vertical="center" wrapText="1"/>
      <protection/>
    </xf>
    <xf numFmtId="0" fontId="61" fillId="9" borderId="19" xfId="53" applyFont="1" applyFill="1" applyBorder="1" applyAlignment="1">
      <alignment horizontal="left" vertical="center" wrapText="1"/>
      <protection/>
    </xf>
    <xf numFmtId="0" fontId="61" fillId="9" borderId="20" xfId="53" applyFont="1" applyFill="1" applyBorder="1" applyAlignment="1">
      <alignment horizontal="left" vertical="center" wrapText="1"/>
      <protection/>
    </xf>
    <xf numFmtId="0" fontId="61" fillId="9" borderId="21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7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7" fillId="0" borderId="11" xfId="53" applyFont="1" applyBorder="1" applyAlignment="1">
      <alignment horizontal="left" vertical="center" wrapText="1"/>
      <protection/>
    </xf>
    <xf numFmtId="0" fontId="57" fillId="0" borderId="17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2:25" ht="17.25" customHeight="1">
      <c r="B2" s="132" t="s">
        <v>174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2:25" ht="17.25" customHeight="1">
      <c r="B3" s="133" t="s">
        <v>74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5" spans="1:26" ht="19.5" customHeight="1">
      <c r="A5" s="108" t="s">
        <v>91</v>
      </c>
      <c r="B5" s="131" t="s">
        <v>0</v>
      </c>
      <c r="C5" s="131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31" t="s">
        <v>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5">
      <c r="A6" s="109"/>
      <c r="B6" s="131"/>
      <c r="C6" s="131"/>
      <c r="D6" s="140">
        <v>2014</v>
      </c>
      <c r="E6" s="140">
        <v>2015</v>
      </c>
      <c r="F6" s="131">
        <v>2016</v>
      </c>
      <c r="G6" s="131">
        <v>2017</v>
      </c>
      <c r="H6" s="131">
        <v>2018</v>
      </c>
      <c r="I6" s="134">
        <v>2019</v>
      </c>
      <c r="J6" s="135"/>
      <c r="K6" s="136"/>
      <c r="L6" s="134">
        <v>2020</v>
      </c>
      <c r="M6" s="135"/>
      <c r="N6" s="136"/>
      <c r="O6" s="137">
        <v>2021</v>
      </c>
      <c r="P6" s="138"/>
      <c r="Q6" s="139"/>
      <c r="R6" s="134">
        <v>2022</v>
      </c>
      <c r="S6" s="135"/>
      <c r="T6" s="136"/>
      <c r="U6" s="134">
        <v>2023</v>
      </c>
      <c r="V6" s="135"/>
      <c r="W6" s="136"/>
      <c r="X6" s="137">
        <v>2024</v>
      </c>
      <c r="Y6" s="138"/>
      <c r="Z6" s="139"/>
    </row>
    <row r="7" spans="1:26" ht="33.75" customHeight="1">
      <c r="A7" s="110"/>
      <c r="B7" s="131"/>
      <c r="C7" s="131"/>
      <c r="D7" s="140"/>
      <c r="E7" s="140"/>
      <c r="F7" s="131"/>
      <c r="G7" s="131"/>
      <c r="H7" s="131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113" t="s">
        <v>5</v>
      </c>
      <c r="B8" s="114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111">
        <v>1</v>
      </c>
      <c r="B9" s="112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111"/>
      <c r="B10" s="112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111">
        <v>3</v>
      </c>
      <c r="B12" s="112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111"/>
      <c r="B13" s="112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111">
        <v>5</v>
      </c>
      <c r="B15" s="112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111"/>
      <c r="B16" s="112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111">
        <v>7</v>
      </c>
      <c r="B18" s="112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111"/>
      <c r="B19" s="112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111">
        <v>9</v>
      </c>
      <c r="B21" s="112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111"/>
      <c r="B22" s="112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26" t="s">
        <v>155</v>
      </c>
      <c r="B24" s="127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111">
        <v>11</v>
      </c>
      <c r="B25" s="112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111"/>
      <c r="B26" s="112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26" t="s">
        <v>157</v>
      </c>
      <c r="B41" s="127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28">
        <v>27</v>
      </c>
      <c r="B45" s="130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29"/>
      <c r="B46" s="130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115" t="s">
        <v>158</v>
      </c>
      <c r="B47" s="116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111">
        <v>31</v>
      </c>
      <c r="B51" s="112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111"/>
      <c r="B52" s="112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111">
        <v>36</v>
      </c>
      <c r="B57" s="112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17"/>
    </row>
    <row r="58" spans="1:28" ht="20.25" customHeight="1">
      <c r="A58" s="111"/>
      <c r="B58" s="112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17"/>
    </row>
    <row r="59" spans="1:26" ht="17.25" customHeight="1">
      <c r="A59" s="113" t="s">
        <v>92</v>
      </c>
      <c r="B59" s="114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111">
        <v>37</v>
      </c>
      <c r="B60" s="112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111"/>
      <c r="B61" s="112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22" t="s">
        <v>172</v>
      </c>
      <c r="E62" s="123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24"/>
      <c r="E63" s="12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111">
        <v>40</v>
      </c>
      <c r="B64" s="112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17"/>
    </row>
    <row r="65" spans="1:28" ht="30.75" customHeight="1">
      <c r="A65" s="111"/>
      <c r="B65" s="112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17"/>
    </row>
    <row r="66" spans="1:26" ht="17.25" customHeight="1">
      <c r="A66" s="113" t="s">
        <v>93</v>
      </c>
      <c r="B66" s="114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108">
        <v>41</v>
      </c>
      <c r="B67" s="112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109"/>
      <c r="B68" s="112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109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109"/>
      <c r="B70" s="112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109"/>
      <c r="B71" s="112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109"/>
      <c r="B72" s="112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109"/>
      <c r="B73" s="112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109"/>
      <c r="B74" s="112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109"/>
      <c r="B75" s="112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18"/>
      <c r="B76" s="120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19"/>
      <c r="B77" s="121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111">
        <v>43</v>
      </c>
      <c r="B79" s="112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111"/>
      <c r="B80" s="112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113" t="s">
        <v>159</v>
      </c>
      <c r="B81" s="114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108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109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109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109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109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109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109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109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109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109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109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109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109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110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115" t="s">
        <v>160</v>
      </c>
      <c r="B99" s="116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108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109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109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109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109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109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109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109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109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110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108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109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109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109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109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109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109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109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109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109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109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109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109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110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tabSelected="1" zoomScalePageLayoutView="0" workbookViewId="0" topLeftCell="A1">
      <pane xSplit="3" ySplit="8" topLeftCell="D7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9" sqref="K9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8" width="15.125" style="18" bestFit="1" customWidth="1"/>
    <col min="9" max="9" width="10.00390625" style="18" hidden="1" customWidth="1"/>
    <col min="10" max="11" width="15.125" style="18" bestFit="1" customWidth="1"/>
    <col min="12" max="12" width="10.00390625" style="18" hidden="1" customWidth="1"/>
    <col min="13" max="14" width="11.625" style="18" bestFit="1" customWidth="1"/>
    <col min="15" max="16" width="10.00390625" style="18" hidden="1" customWidth="1"/>
    <col min="17" max="17" width="13.875" style="70" hidden="1" customWidth="1"/>
    <col min="18" max="18" width="11.125" style="70" hidden="1" customWidth="1"/>
    <col min="19" max="16384" width="9.125" style="18" customWidth="1"/>
  </cols>
  <sheetData>
    <row r="1" spans="2:15" ht="70.5" customHeight="1">
      <c r="B1" s="105"/>
      <c r="C1" s="104"/>
      <c r="D1" s="104"/>
      <c r="E1" s="104"/>
      <c r="F1" s="104"/>
      <c r="G1" s="104"/>
      <c r="H1" s="104"/>
      <c r="I1" s="104"/>
      <c r="J1" s="146" t="s">
        <v>189</v>
      </c>
      <c r="K1" s="146"/>
      <c r="L1" s="146"/>
      <c r="M1" s="146"/>
      <c r="N1" s="146"/>
      <c r="O1" s="104"/>
    </row>
    <row r="2" spans="1:15" ht="36.75" customHeight="1">
      <c r="A2" s="46" t="s">
        <v>188</v>
      </c>
      <c r="B2" s="141" t="s">
        <v>183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15" ht="31.5" customHeight="1">
      <c r="B3" s="133" t="s">
        <v>184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ht="15"/>
    <row r="5" spans="1:19" ht="19.5" customHeight="1">
      <c r="A5" s="108" t="s">
        <v>91</v>
      </c>
      <c r="B5" s="131" t="s">
        <v>0</v>
      </c>
      <c r="C5" s="131" t="s">
        <v>1</v>
      </c>
      <c r="D5" s="4" t="s">
        <v>2</v>
      </c>
      <c r="E5" s="4" t="s">
        <v>2</v>
      </c>
      <c r="F5" s="4" t="s">
        <v>3</v>
      </c>
      <c r="G5" s="131" t="s">
        <v>4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73"/>
    </row>
    <row r="6" spans="1:19" ht="15">
      <c r="A6" s="109"/>
      <c r="B6" s="131"/>
      <c r="C6" s="131"/>
      <c r="D6" s="131">
        <v>2020</v>
      </c>
      <c r="E6" s="131">
        <v>2021</v>
      </c>
      <c r="F6" s="142">
        <v>2022</v>
      </c>
      <c r="G6" s="131">
        <v>2023</v>
      </c>
      <c r="H6" s="131"/>
      <c r="I6" s="131"/>
      <c r="J6" s="131">
        <v>2024</v>
      </c>
      <c r="K6" s="131"/>
      <c r="L6" s="131"/>
      <c r="M6" s="131">
        <v>2025</v>
      </c>
      <c r="N6" s="131"/>
      <c r="O6" s="131"/>
      <c r="P6" s="4"/>
      <c r="Q6" s="140">
        <v>2025</v>
      </c>
      <c r="R6" s="140"/>
      <c r="S6" s="73"/>
    </row>
    <row r="7" spans="1:19" ht="24">
      <c r="A7" s="109"/>
      <c r="B7" s="131"/>
      <c r="C7" s="131"/>
      <c r="D7" s="131"/>
      <c r="E7" s="131"/>
      <c r="F7" s="143"/>
      <c r="G7" s="25" t="s">
        <v>178</v>
      </c>
      <c r="H7" s="25" t="s">
        <v>182</v>
      </c>
      <c r="I7" s="25" t="s">
        <v>177</v>
      </c>
      <c r="J7" s="25" t="s">
        <v>178</v>
      </c>
      <c r="K7" s="25" t="s">
        <v>182</v>
      </c>
      <c r="L7" s="25" t="s">
        <v>177</v>
      </c>
      <c r="M7" s="25" t="s">
        <v>178</v>
      </c>
      <c r="N7" s="25" t="s">
        <v>182</v>
      </c>
      <c r="O7" s="25" t="s">
        <v>177</v>
      </c>
      <c r="P7" s="25" t="s">
        <v>177</v>
      </c>
      <c r="Q7" s="72"/>
      <c r="R7" s="72"/>
      <c r="S7" s="73"/>
    </row>
    <row r="8" spans="1:19" ht="24">
      <c r="A8" s="110"/>
      <c r="B8" s="131"/>
      <c r="C8" s="131"/>
      <c r="D8" s="131"/>
      <c r="E8" s="131"/>
      <c r="F8" s="144"/>
      <c r="G8" s="25" t="s">
        <v>179</v>
      </c>
      <c r="H8" s="25" t="s">
        <v>180</v>
      </c>
      <c r="I8" s="25" t="s">
        <v>181</v>
      </c>
      <c r="J8" s="25" t="s">
        <v>179</v>
      </c>
      <c r="K8" s="25" t="s">
        <v>180</v>
      </c>
      <c r="L8" s="25" t="s">
        <v>181</v>
      </c>
      <c r="M8" s="25" t="s">
        <v>179</v>
      </c>
      <c r="N8" s="25" t="s">
        <v>180</v>
      </c>
      <c r="O8" s="25" t="s">
        <v>181</v>
      </c>
      <c r="P8" s="25" t="s">
        <v>181</v>
      </c>
      <c r="Q8" s="67" t="s">
        <v>98</v>
      </c>
      <c r="R8" s="67" t="s">
        <v>99</v>
      </c>
      <c r="S8" s="73"/>
    </row>
    <row r="9" spans="1:18" ht="22.5" customHeight="1">
      <c r="A9" s="113" t="s">
        <v>5</v>
      </c>
      <c r="B9" s="114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71"/>
      <c r="R9" s="71"/>
    </row>
    <row r="10" spans="1:18" ht="15">
      <c r="A10" s="111">
        <v>1</v>
      </c>
      <c r="B10" s="112" t="s">
        <v>42</v>
      </c>
      <c r="C10" s="20" t="s">
        <v>12</v>
      </c>
      <c r="D10" s="76">
        <v>46.171</v>
      </c>
      <c r="E10" s="76">
        <v>45.689</v>
      </c>
      <c r="F10" s="76">
        <v>45.677</v>
      </c>
      <c r="G10" s="76">
        <v>43.689</v>
      </c>
      <c r="H10" s="76">
        <v>43.782</v>
      </c>
      <c r="I10" s="76"/>
      <c r="J10" s="76">
        <v>42.877</v>
      </c>
      <c r="K10" s="76">
        <v>42.954</v>
      </c>
      <c r="L10" s="76"/>
      <c r="M10" s="77">
        <v>42.12</v>
      </c>
      <c r="N10" s="77">
        <v>42.296</v>
      </c>
      <c r="O10" s="21"/>
      <c r="P10" s="21"/>
      <c r="Q10" s="71"/>
      <c r="R10" s="71"/>
    </row>
    <row r="11" spans="1:18" ht="15">
      <c r="A11" s="111"/>
      <c r="B11" s="112"/>
      <c r="C11" s="20" t="s">
        <v>6</v>
      </c>
      <c r="D11" s="78">
        <f>D10/46.531*100</f>
        <v>99.22632223678838</v>
      </c>
      <c r="E11" s="78">
        <f>E10/D10*100</f>
        <v>98.95605466634902</v>
      </c>
      <c r="F11" s="78">
        <f>F10/E10*100</f>
        <v>99.97373547243319</v>
      </c>
      <c r="G11" s="78">
        <f>G10/F10*100</f>
        <v>95.64770015543928</v>
      </c>
      <c r="H11" s="78">
        <f>H10/F10*100</f>
        <v>95.85130371959629</v>
      </c>
      <c r="I11" s="78">
        <f>I10/H10*100</f>
        <v>0</v>
      </c>
      <c r="J11" s="78">
        <f>J10/G10*100</f>
        <v>98.1414085925519</v>
      </c>
      <c r="K11" s="78">
        <f>K10/H10*100</f>
        <v>98.1088118404824</v>
      </c>
      <c r="L11" s="78">
        <f>L10/K10*100</f>
        <v>0</v>
      </c>
      <c r="M11" s="78">
        <f>M10/J10*100</f>
        <v>98.23448468876086</v>
      </c>
      <c r="N11" s="78">
        <f>N10/K10*100</f>
        <v>98.46812869581413</v>
      </c>
      <c r="O11" s="21"/>
      <c r="P11" s="21"/>
      <c r="Q11" s="71"/>
      <c r="R11" s="71"/>
    </row>
    <row r="12" spans="1:18" ht="15">
      <c r="A12" s="111">
        <v>2</v>
      </c>
      <c r="B12" s="112" t="s">
        <v>14</v>
      </c>
      <c r="C12" s="20" t="s">
        <v>12</v>
      </c>
      <c r="D12" s="20">
        <v>0.423</v>
      </c>
      <c r="E12" s="20">
        <v>0.361</v>
      </c>
      <c r="F12" s="20">
        <v>0.358</v>
      </c>
      <c r="G12" s="20">
        <v>0.355</v>
      </c>
      <c r="H12" s="20">
        <v>0.365</v>
      </c>
      <c r="I12" s="20"/>
      <c r="J12" s="20">
        <v>0.35</v>
      </c>
      <c r="K12" s="20">
        <v>0.375</v>
      </c>
      <c r="L12" s="20"/>
      <c r="M12" s="52">
        <v>0.345</v>
      </c>
      <c r="N12" s="52">
        <v>0.385</v>
      </c>
      <c r="O12" s="21"/>
      <c r="P12" s="21"/>
      <c r="Q12" s="71"/>
      <c r="R12" s="71"/>
    </row>
    <row r="13" spans="1:18" ht="15">
      <c r="A13" s="111"/>
      <c r="B13" s="112"/>
      <c r="C13" s="20" t="s">
        <v>6</v>
      </c>
      <c r="D13" s="78">
        <f>D12/0.402*100</f>
        <v>105.22388059701491</v>
      </c>
      <c r="E13" s="78">
        <f>E12/D12*100</f>
        <v>85.34278959810875</v>
      </c>
      <c r="F13" s="78">
        <f>F12/E12*100</f>
        <v>99.16897506925207</v>
      </c>
      <c r="G13" s="78">
        <f>G12/F12*100</f>
        <v>99.16201117318437</v>
      </c>
      <c r="H13" s="78">
        <f>H12/F12*100</f>
        <v>101.95530726256983</v>
      </c>
      <c r="I13" s="78"/>
      <c r="J13" s="78">
        <f>J12/G12*100</f>
        <v>98.59154929577466</v>
      </c>
      <c r="K13" s="78">
        <f>K12/H12*100</f>
        <v>102.73972602739727</v>
      </c>
      <c r="L13" s="78"/>
      <c r="M13" s="78">
        <f>M12/J12*100</f>
        <v>98.57142857142857</v>
      </c>
      <c r="N13" s="78">
        <f>N12/K12*100</f>
        <v>102.66666666666666</v>
      </c>
      <c r="O13" s="21"/>
      <c r="P13" s="21"/>
      <c r="Q13" s="71"/>
      <c r="R13" s="71"/>
    </row>
    <row r="14" spans="1:18" ht="20.25" customHeight="1">
      <c r="A14" s="20">
        <v>3</v>
      </c>
      <c r="B14" s="45" t="s">
        <v>46</v>
      </c>
      <c r="C14" s="20" t="s">
        <v>47</v>
      </c>
      <c r="D14" s="20">
        <v>9.2</v>
      </c>
      <c r="E14" s="20">
        <v>7.9</v>
      </c>
      <c r="F14" s="20">
        <v>7.8</v>
      </c>
      <c r="G14" s="20">
        <v>8</v>
      </c>
      <c r="H14" s="20">
        <v>8.2</v>
      </c>
      <c r="I14" s="20"/>
      <c r="J14" s="20">
        <v>8</v>
      </c>
      <c r="K14" s="20">
        <v>8.6</v>
      </c>
      <c r="L14" s="20"/>
      <c r="M14" s="52">
        <v>8</v>
      </c>
      <c r="N14" s="52">
        <v>8.9</v>
      </c>
      <c r="O14" s="21"/>
      <c r="P14" s="21"/>
      <c r="Q14" s="71"/>
      <c r="R14" s="71"/>
    </row>
    <row r="15" spans="1:18" ht="15">
      <c r="A15" s="111">
        <v>4</v>
      </c>
      <c r="B15" s="112" t="s">
        <v>15</v>
      </c>
      <c r="C15" s="20" t="s">
        <v>12</v>
      </c>
      <c r="D15" s="20">
        <v>0.849</v>
      </c>
      <c r="E15" s="20">
        <v>0.932</v>
      </c>
      <c r="F15" s="20">
        <v>0.915</v>
      </c>
      <c r="G15" s="20">
        <v>0.9</v>
      </c>
      <c r="H15" s="20">
        <v>0.895</v>
      </c>
      <c r="I15" s="20"/>
      <c r="J15" s="20">
        <v>0.886</v>
      </c>
      <c r="K15" s="20">
        <v>0.87</v>
      </c>
      <c r="L15" s="20"/>
      <c r="M15" s="20">
        <v>0.873</v>
      </c>
      <c r="N15" s="20">
        <v>0.84</v>
      </c>
      <c r="O15" s="21"/>
      <c r="P15" s="21"/>
      <c r="Q15" s="71"/>
      <c r="R15" s="71"/>
    </row>
    <row r="16" spans="1:18" ht="15">
      <c r="A16" s="111"/>
      <c r="B16" s="112"/>
      <c r="C16" s="20" t="s">
        <v>6</v>
      </c>
      <c r="D16" s="74">
        <f>D15/0.704*100</f>
        <v>120.59659090909092</v>
      </c>
      <c r="E16" s="74">
        <f>E15/D15*100</f>
        <v>109.77620730270907</v>
      </c>
      <c r="F16" s="74">
        <f>F15/E15*100</f>
        <v>98.17596566523605</v>
      </c>
      <c r="G16" s="74">
        <f>G15/F15*100</f>
        <v>98.36065573770492</v>
      </c>
      <c r="H16" s="74">
        <f>H15/F15*100</f>
        <v>97.81420765027322</v>
      </c>
      <c r="I16" s="74"/>
      <c r="J16" s="74">
        <f>J15/G15*100</f>
        <v>98.44444444444444</v>
      </c>
      <c r="K16" s="74">
        <f>K15/H15*100</f>
        <v>97.20670391061452</v>
      </c>
      <c r="L16" s="74"/>
      <c r="M16" s="74">
        <f>M15/J15*100</f>
        <v>98.53273137697516</v>
      </c>
      <c r="N16" s="74">
        <f>N15/K15*100</f>
        <v>96.55172413793103</v>
      </c>
      <c r="O16" s="21"/>
      <c r="P16" s="21"/>
      <c r="Q16" s="71"/>
      <c r="R16" s="71"/>
    </row>
    <row r="17" spans="1:18" ht="20.25" customHeight="1">
      <c r="A17" s="20">
        <v>5</v>
      </c>
      <c r="B17" s="45" t="s">
        <v>48</v>
      </c>
      <c r="C17" s="20" t="s">
        <v>47</v>
      </c>
      <c r="D17" s="78">
        <v>18.4</v>
      </c>
      <c r="E17" s="78">
        <v>20.4</v>
      </c>
      <c r="F17" s="20">
        <v>20.3</v>
      </c>
      <c r="G17" s="20">
        <v>20.3</v>
      </c>
      <c r="H17" s="20">
        <v>20.1</v>
      </c>
      <c r="I17" s="20"/>
      <c r="J17" s="20">
        <v>20.3</v>
      </c>
      <c r="K17" s="20">
        <v>19.9</v>
      </c>
      <c r="L17" s="20"/>
      <c r="M17" s="20">
        <v>20.2</v>
      </c>
      <c r="N17" s="20">
        <v>19.4</v>
      </c>
      <c r="O17" s="21"/>
      <c r="P17" s="21"/>
      <c r="Q17" s="71"/>
      <c r="R17" s="71"/>
    </row>
    <row r="18" spans="1:18" ht="15">
      <c r="A18" s="111">
        <v>6</v>
      </c>
      <c r="B18" s="112" t="s">
        <v>16</v>
      </c>
      <c r="C18" s="20" t="s">
        <v>12</v>
      </c>
      <c r="D18" s="20">
        <v>-0.429</v>
      </c>
      <c r="E18" s="20">
        <v>-0.571</v>
      </c>
      <c r="F18" s="20">
        <v>-0.557</v>
      </c>
      <c r="G18" s="20">
        <v>-0.545</v>
      </c>
      <c r="H18" s="20">
        <v>-0.53</v>
      </c>
      <c r="I18" s="20"/>
      <c r="J18" s="20">
        <v>-0.536</v>
      </c>
      <c r="K18" s="20">
        <v>-0.495</v>
      </c>
      <c r="L18" s="20"/>
      <c r="M18" s="20">
        <v>-0.528</v>
      </c>
      <c r="N18" s="20">
        <v>-0.455</v>
      </c>
      <c r="O18" s="21"/>
      <c r="P18" s="21"/>
      <c r="Q18" s="71"/>
      <c r="R18" s="71"/>
    </row>
    <row r="19" spans="1:18" ht="15">
      <c r="A19" s="111"/>
      <c r="B19" s="112"/>
      <c r="C19" s="20" t="s">
        <v>6</v>
      </c>
      <c r="D19" s="78">
        <f>D18/0.302*100</f>
        <v>-142.05298013245033</v>
      </c>
      <c r="E19" s="74">
        <f>E18/D18*100</f>
        <v>133.10023310023308</v>
      </c>
      <c r="F19" s="74">
        <f>F18/E18*100</f>
        <v>97.54816112084065</v>
      </c>
      <c r="G19" s="74">
        <f>G18/F18*100</f>
        <v>97.84560143626571</v>
      </c>
      <c r="H19" s="74">
        <f>H18/F18*100</f>
        <v>95.15260323159784</v>
      </c>
      <c r="I19" s="74"/>
      <c r="J19" s="74">
        <f>J18/G18*100</f>
        <v>98.34862385321101</v>
      </c>
      <c r="K19" s="74">
        <f>K18/H18*100</f>
        <v>93.39622641509433</v>
      </c>
      <c r="L19" s="74"/>
      <c r="M19" s="74">
        <f>M18/J18*100</f>
        <v>98.50746268656717</v>
      </c>
      <c r="N19" s="74">
        <f>N18/K18*100</f>
        <v>91.91919191919192</v>
      </c>
      <c r="O19" s="21"/>
      <c r="P19" s="21"/>
      <c r="Q19" s="71"/>
      <c r="R19" s="71"/>
    </row>
    <row r="20" spans="1:18" ht="21" customHeight="1">
      <c r="A20" s="20">
        <v>7</v>
      </c>
      <c r="B20" s="45" t="s">
        <v>49</v>
      </c>
      <c r="C20" s="20" t="s">
        <v>47</v>
      </c>
      <c r="D20" s="76">
        <v>-9.2</v>
      </c>
      <c r="E20" s="76">
        <v>-12.5</v>
      </c>
      <c r="F20" s="76">
        <v>-12.4</v>
      </c>
      <c r="G20" s="76">
        <v>-12.3</v>
      </c>
      <c r="H20" s="76">
        <v>-11.9</v>
      </c>
      <c r="I20" s="76"/>
      <c r="J20" s="76">
        <v>-12.3</v>
      </c>
      <c r="K20" s="76">
        <v>-11.3</v>
      </c>
      <c r="L20" s="76"/>
      <c r="M20" s="76">
        <v>-12.2</v>
      </c>
      <c r="N20" s="79">
        <v>-10.5</v>
      </c>
      <c r="O20" s="21"/>
      <c r="P20" s="21"/>
      <c r="Q20" s="71"/>
      <c r="R20" s="71"/>
    </row>
    <row r="21" spans="1:18" ht="15">
      <c r="A21" s="111">
        <v>8</v>
      </c>
      <c r="B21" s="112" t="s">
        <v>20</v>
      </c>
      <c r="C21" s="20" t="s">
        <v>12</v>
      </c>
      <c r="D21" s="20">
        <v>0.021</v>
      </c>
      <c r="E21" s="20">
        <v>0.056</v>
      </c>
      <c r="F21" s="20">
        <v>-0.143</v>
      </c>
      <c r="G21" s="20">
        <v>-0.122</v>
      </c>
      <c r="H21" s="20">
        <v>-0.095</v>
      </c>
      <c r="I21" s="20"/>
      <c r="J21" s="20">
        <v>-0.104</v>
      </c>
      <c r="K21" s="20">
        <v>-0.076</v>
      </c>
      <c r="L21" s="20"/>
      <c r="M21" s="20">
        <v>-0.086</v>
      </c>
      <c r="N21" s="74">
        <v>-0.057</v>
      </c>
      <c r="O21" s="21"/>
      <c r="P21" s="21"/>
      <c r="Q21" s="71"/>
      <c r="R21" s="71"/>
    </row>
    <row r="22" spans="1:18" ht="15">
      <c r="A22" s="111"/>
      <c r="B22" s="112"/>
      <c r="C22" s="20" t="s">
        <v>6</v>
      </c>
      <c r="D22" s="74">
        <f>D21/33*100</f>
        <v>0.06363636363636364</v>
      </c>
      <c r="E22" s="74">
        <f>E21/D21*100</f>
        <v>266.66666666666663</v>
      </c>
      <c r="F22" s="74">
        <f>F21/E21*100</f>
        <v>-255.35714285714283</v>
      </c>
      <c r="G22" s="74">
        <f>G21/F21*100</f>
        <v>85.31468531468532</v>
      </c>
      <c r="H22" s="74">
        <f>H21/F21*100</f>
        <v>66.43356643356644</v>
      </c>
      <c r="I22" s="74"/>
      <c r="J22" s="74">
        <f>J21/G21*100</f>
        <v>85.24590163934425</v>
      </c>
      <c r="K22" s="74">
        <f>K21/H21*100</f>
        <v>80</v>
      </c>
      <c r="L22" s="74"/>
      <c r="M22" s="74">
        <f>M21/J21*100</f>
        <v>82.6923076923077</v>
      </c>
      <c r="N22" s="74">
        <f>N21/K21*100</f>
        <v>75</v>
      </c>
      <c r="O22" s="21"/>
      <c r="P22" s="21"/>
      <c r="Q22" s="71"/>
      <c r="R22" s="71"/>
    </row>
    <row r="23" spans="1:18" ht="18.75" customHeight="1">
      <c r="A23" s="20">
        <v>9</v>
      </c>
      <c r="B23" s="45" t="s">
        <v>50</v>
      </c>
      <c r="C23" s="20" t="s">
        <v>72</v>
      </c>
      <c r="D23" s="80">
        <f>D21/D10*1000</f>
        <v>0.45483095449524596</v>
      </c>
      <c r="E23" s="80">
        <f>E21/E10*1000</f>
        <v>1.2256779531178184</v>
      </c>
      <c r="F23" s="80">
        <f>F21/F10*1000</f>
        <v>-3.1306784596186263</v>
      </c>
      <c r="G23" s="80">
        <f>G21/G10*1000</f>
        <v>-2.792464922520543</v>
      </c>
      <c r="H23" s="80">
        <f>H21/H10*1000</f>
        <v>-2.1698414873692387</v>
      </c>
      <c r="I23" s="80"/>
      <c r="J23" s="80">
        <f>J21/J10*1000</f>
        <v>-2.4255428318212555</v>
      </c>
      <c r="K23" s="80">
        <f>K21/K10*1000</f>
        <v>-1.7693346370535923</v>
      </c>
      <c r="L23" s="80"/>
      <c r="M23" s="80">
        <f>M21/M10*1000</f>
        <v>-2.0417853751187085</v>
      </c>
      <c r="N23" s="80">
        <f>N21/N10*1000</f>
        <v>-1.3476451673917156</v>
      </c>
      <c r="O23" s="21"/>
      <c r="P23" s="21"/>
      <c r="Q23" s="71"/>
      <c r="R23" s="71"/>
    </row>
    <row r="24" spans="1:18" ht="18.75" customHeight="1">
      <c r="A24" s="126" t="s">
        <v>155</v>
      </c>
      <c r="B24" s="127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71"/>
      <c r="R24" s="71"/>
    </row>
    <row r="25" spans="1:18" ht="16.5" customHeight="1">
      <c r="A25" s="111">
        <v>10</v>
      </c>
      <c r="B25" s="112" t="s">
        <v>83</v>
      </c>
      <c r="C25" s="20" t="s">
        <v>39</v>
      </c>
      <c r="D25" s="20">
        <v>7750</v>
      </c>
      <c r="E25" s="20">
        <v>7750</v>
      </c>
      <c r="F25" s="20">
        <v>7750</v>
      </c>
      <c r="G25" s="20">
        <v>7730</v>
      </c>
      <c r="H25" s="20">
        <v>7740</v>
      </c>
      <c r="I25" s="20">
        <v>7670</v>
      </c>
      <c r="J25" s="20">
        <v>7670</v>
      </c>
      <c r="K25" s="20">
        <v>7700</v>
      </c>
      <c r="L25" s="20">
        <v>7200</v>
      </c>
      <c r="M25" s="20">
        <v>7200</v>
      </c>
      <c r="N25" s="20">
        <v>7400</v>
      </c>
      <c r="O25" s="21"/>
      <c r="P25" s="21"/>
      <c r="Q25" s="71"/>
      <c r="R25" s="71"/>
    </row>
    <row r="26" spans="1:18" ht="19.5" customHeight="1">
      <c r="A26" s="111"/>
      <c r="B26" s="112"/>
      <c r="C26" s="20" t="s">
        <v>6</v>
      </c>
      <c r="D26" s="81">
        <v>100</v>
      </c>
      <c r="E26" s="81">
        <v>99.74</v>
      </c>
      <c r="F26" s="81">
        <v>99.87</v>
      </c>
      <c r="G26" s="74">
        <f>G25/F25*100</f>
        <v>99.74193548387098</v>
      </c>
      <c r="H26" s="74">
        <f>H25/F25*100</f>
        <v>99.87096774193547</v>
      </c>
      <c r="I26" s="74"/>
      <c r="J26" s="74">
        <f>J25/G25*100</f>
        <v>99.22380336351875</v>
      </c>
      <c r="K26" s="74">
        <f>K25/H25*100</f>
        <v>99.48320413436691</v>
      </c>
      <c r="L26" s="74"/>
      <c r="M26" s="74">
        <f>M25/J25*100</f>
        <v>93.8722294654498</v>
      </c>
      <c r="N26" s="74">
        <f>N25/K25*100</f>
        <v>96.1038961038961</v>
      </c>
      <c r="O26" s="21"/>
      <c r="P26" s="21"/>
      <c r="Q26" s="71"/>
      <c r="R26" s="71"/>
    </row>
    <row r="27" spans="1:18" ht="33" customHeight="1">
      <c r="A27" s="20">
        <v>11</v>
      </c>
      <c r="B27" s="45" t="s">
        <v>85</v>
      </c>
      <c r="C27" s="20" t="s">
        <v>39</v>
      </c>
      <c r="D27" s="20">
        <v>1129</v>
      </c>
      <c r="E27" s="20">
        <v>1160</v>
      </c>
      <c r="F27" s="20">
        <v>1235</v>
      </c>
      <c r="G27" s="20">
        <v>1240</v>
      </c>
      <c r="H27" s="20">
        <v>1255</v>
      </c>
      <c r="I27" s="20"/>
      <c r="J27" s="20">
        <v>1250</v>
      </c>
      <c r="K27" s="20">
        <v>1300</v>
      </c>
      <c r="L27" s="20"/>
      <c r="M27" s="20">
        <v>1280</v>
      </c>
      <c r="N27" s="20">
        <v>1340</v>
      </c>
      <c r="O27" s="21"/>
      <c r="P27" s="21"/>
      <c r="Q27" s="71"/>
      <c r="R27" s="71"/>
    </row>
    <row r="28" spans="1:18" ht="33.75" customHeight="1">
      <c r="A28" s="48">
        <v>12</v>
      </c>
      <c r="B28" s="49" t="s">
        <v>170</v>
      </c>
      <c r="C28" s="20" t="s">
        <v>39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/>
      <c r="J28" s="20">
        <v>0</v>
      </c>
      <c r="K28" s="20">
        <v>0</v>
      </c>
      <c r="L28" s="20"/>
      <c r="M28" s="20">
        <v>0</v>
      </c>
      <c r="N28" s="20">
        <v>0</v>
      </c>
      <c r="O28" s="21"/>
      <c r="P28" s="21"/>
      <c r="Q28" s="71"/>
      <c r="R28" s="71"/>
    </row>
    <row r="29" spans="1:18" ht="21.75" customHeight="1">
      <c r="A29" s="20">
        <v>13</v>
      </c>
      <c r="B29" s="45" t="s">
        <v>106</v>
      </c>
      <c r="C29" s="20" t="s">
        <v>61</v>
      </c>
      <c r="D29" s="20">
        <v>14694</v>
      </c>
      <c r="E29" s="20">
        <v>14250</v>
      </c>
      <c r="F29" s="20">
        <v>14100</v>
      </c>
      <c r="G29" s="20">
        <v>13980</v>
      </c>
      <c r="H29" s="20">
        <v>14000</v>
      </c>
      <c r="I29" s="20"/>
      <c r="J29" s="20">
        <v>13830</v>
      </c>
      <c r="K29" s="20">
        <v>13850</v>
      </c>
      <c r="L29" s="20"/>
      <c r="M29" s="20">
        <v>13680</v>
      </c>
      <c r="N29" s="20">
        <v>13700</v>
      </c>
      <c r="O29" s="21"/>
      <c r="P29" s="21"/>
      <c r="Q29" s="71"/>
      <c r="R29" s="71"/>
    </row>
    <row r="30" spans="1:18" ht="33.75" customHeight="1">
      <c r="A30" s="20">
        <v>14</v>
      </c>
      <c r="B30" s="45" t="s">
        <v>63</v>
      </c>
      <c r="C30" s="20" t="s">
        <v>7</v>
      </c>
      <c r="D30" s="20" t="s">
        <v>185</v>
      </c>
      <c r="E30" s="20" t="s">
        <v>185</v>
      </c>
      <c r="F30" s="20" t="s">
        <v>185</v>
      </c>
      <c r="G30" s="20" t="s">
        <v>185</v>
      </c>
      <c r="H30" s="20" t="s">
        <v>185</v>
      </c>
      <c r="I30" s="20"/>
      <c r="J30" s="20" t="s">
        <v>185</v>
      </c>
      <c r="K30" s="20" t="s">
        <v>185</v>
      </c>
      <c r="L30" s="20"/>
      <c r="M30" s="20" t="s">
        <v>185</v>
      </c>
      <c r="N30" s="20" t="s">
        <v>185</v>
      </c>
      <c r="O30" s="21"/>
      <c r="P30" s="21"/>
      <c r="Q30" s="71"/>
      <c r="R30" s="71"/>
    </row>
    <row r="31" spans="1:18" ht="19.5" customHeight="1">
      <c r="A31" s="20">
        <v>15</v>
      </c>
      <c r="B31" s="45" t="s">
        <v>64</v>
      </c>
      <c r="C31" s="20" t="s">
        <v>65</v>
      </c>
      <c r="D31" s="20" t="s">
        <v>185</v>
      </c>
      <c r="E31" s="20" t="s">
        <v>185</v>
      </c>
      <c r="F31" s="20" t="s">
        <v>185</v>
      </c>
      <c r="G31" s="20" t="s">
        <v>185</v>
      </c>
      <c r="H31" s="20" t="s">
        <v>185</v>
      </c>
      <c r="I31" s="20"/>
      <c r="J31" s="20" t="s">
        <v>185</v>
      </c>
      <c r="K31" s="20" t="s">
        <v>185</v>
      </c>
      <c r="L31" s="20"/>
      <c r="M31" s="20" t="s">
        <v>185</v>
      </c>
      <c r="N31" s="20" t="s">
        <v>185</v>
      </c>
      <c r="O31" s="21"/>
      <c r="P31" s="21"/>
      <c r="Q31" s="71"/>
      <c r="R31" s="71"/>
    </row>
    <row r="32" spans="1:18" ht="18" customHeight="1">
      <c r="A32" s="20">
        <v>16</v>
      </c>
      <c r="B32" s="45" t="s">
        <v>66</v>
      </c>
      <c r="C32" s="20" t="s">
        <v>39</v>
      </c>
      <c r="D32" s="20">
        <v>25110</v>
      </c>
      <c r="E32" s="20">
        <v>22794</v>
      </c>
      <c r="F32" s="20">
        <v>22780</v>
      </c>
      <c r="G32" s="20">
        <v>22760</v>
      </c>
      <c r="H32" s="20">
        <v>22770</v>
      </c>
      <c r="I32" s="20"/>
      <c r="J32" s="20">
        <v>22736</v>
      </c>
      <c r="K32" s="20">
        <v>22740</v>
      </c>
      <c r="L32" s="20"/>
      <c r="M32" s="20">
        <v>22700</v>
      </c>
      <c r="N32" s="20">
        <v>22720</v>
      </c>
      <c r="O32" s="21"/>
      <c r="P32" s="21"/>
      <c r="Q32" s="71"/>
      <c r="R32" s="71"/>
    </row>
    <row r="33" spans="1:18" ht="18" customHeight="1">
      <c r="A33" s="20">
        <v>17</v>
      </c>
      <c r="B33" s="45" t="s">
        <v>171</v>
      </c>
      <c r="C33" s="20" t="s">
        <v>39</v>
      </c>
      <c r="D33" s="20">
        <v>12376</v>
      </c>
      <c r="E33" s="20">
        <v>10895</v>
      </c>
      <c r="F33" s="20">
        <v>10500</v>
      </c>
      <c r="G33" s="20">
        <v>10450</v>
      </c>
      <c r="H33" s="20">
        <v>10480</v>
      </c>
      <c r="I33" s="20"/>
      <c r="J33" s="20">
        <v>10420</v>
      </c>
      <c r="K33" s="20">
        <v>10450</v>
      </c>
      <c r="L33" s="20"/>
      <c r="M33" s="20">
        <v>10380</v>
      </c>
      <c r="N33" s="20">
        <v>10400</v>
      </c>
      <c r="O33" s="21"/>
      <c r="P33" s="21"/>
      <c r="Q33" s="71"/>
      <c r="R33" s="71"/>
    </row>
    <row r="34" spans="1:18" ht="36" customHeight="1">
      <c r="A34" s="20">
        <v>18</v>
      </c>
      <c r="B34" s="45" t="s">
        <v>67</v>
      </c>
      <c r="C34" s="20" t="s">
        <v>7</v>
      </c>
      <c r="D34" s="82">
        <f>D29/D32*100</f>
        <v>58.51851851851851</v>
      </c>
      <c r="E34" s="82">
        <f>E29/E32*100</f>
        <v>62.516451697815214</v>
      </c>
      <c r="F34" s="82">
        <f>F29/F32*100</f>
        <v>61.89640035118526</v>
      </c>
      <c r="G34" s="82">
        <f>G29/G32*100</f>
        <v>61.42355008787346</v>
      </c>
      <c r="H34" s="82">
        <f>H29/H32*100</f>
        <v>61.48440931049627</v>
      </c>
      <c r="I34" s="82"/>
      <c r="J34" s="82">
        <f>J29/J32*100</f>
        <v>60.8286418015482</v>
      </c>
      <c r="K34" s="82">
        <f>K29/K32*100</f>
        <v>60.905892700087946</v>
      </c>
      <c r="L34" s="82"/>
      <c r="M34" s="82">
        <f>M29/M32*100</f>
        <v>60.26431718061674</v>
      </c>
      <c r="N34" s="82">
        <f>N29/N32*100</f>
        <v>60.29929577464789</v>
      </c>
      <c r="O34" s="21"/>
      <c r="P34" s="21"/>
      <c r="Q34" s="71"/>
      <c r="R34" s="71"/>
    </row>
    <row r="35" spans="1:18" ht="33" customHeight="1">
      <c r="A35" s="20">
        <v>19</v>
      </c>
      <c r="B35" s="45" t="s">
        <v>69</v>
      </c>
      <c r="C35" s="20" t="s">
        <v>39</v>
      </c>
      <c r="D35" s="20" t="s">
        <v>185</v>
      </c>
      <c r="E35" s="20" t="s">
        <v>185</v>
      </c>
      <c r="F35" s="20" t="s">
        <v>185</v>
      </c>
      <c r="G35" s="20" t="s">
        <v>185</v>
      </c>
      <c r="H35" s="20" t="s">
        <v>185</v>
      </c>
      <c r="I35" s="20"/>
      <c r="J35" s="20" t="s">
        <v>185</v>
      </c>
      <c r="K35" s="20" t="s">
        <v>185</v>
      </c>
      <c r="L35" s="20"/>
      <c r="M35" s="20" t="s">
        <v>185</v>
      </c>
      <c r="N35" s="20" t="s">
        <v>185</v>
      </c>
      <c r="O35" s="21"/>
      <c r="P35" s="21"/>
      <c r="Q35" s="71"/>
      <c r="R35" s="71"/>
    </row>
    <row r="36" spans="1:18" ht="35.25" customHeight="1">
      <c r="A36" s="20">
        <v>20</v>
      </c>
      <c r="B36" s="45" t="s">
        <v>68</v>
      </c>
      <c r="C36" s="20" t="s">
        <v>39</v>
      </c>
      <c r="D36" s="75">
        <v>764</v>
      </c>
      <c r="E36" s="75">
        <v>186</v>
      </c>
      <c r="F36" s="75">
        <v>230</v>
      </c>
      <c r="G36" s="75">
        <v>250</v>
      </c>
      <c r="H36" s="75">
        <v>230</v>
      </c>
      <c r="I36" s="75"/>
      <c r="J36" s="75">
        <v>230</v>
      </c>
      <c r="K36" s="75">
        <v>200</v>
      </c>
      <c r="L36" s="75"/>
      <c r="M36" s="75">
        <v>200</v>
      </c>
      <c r="N36" s="75">
        <v>180</v>
      </c>
      <c r="O36" s="21"/>
      <c r="P36" s="21"/>
      <c r="Q36" s="71"/>
      <c r="R36" s="71"/>
    </row>
    <row r="37" spans="1:18" ht="45.75" customHeight="1">
      <c r="A37" s="20">
        <v>21</v>
      </c>
      <c r="B37" s="45" t="s">
        <v>70</v>
      </c>
      <c r="C37" s="20" t="s">
        <v>7</v>
      </c>
      <c r="D37" s="75" t="s">
        <v>185</v>
      </c>
      <c r="E37" s="75" t="s">
        <v>185</v>
      </c>
      <c r="F37" s="75" t="s">
        <v>185</v>
      </c>
      <c r="G37" s="75" t="s">
        <v>185</v>
      </c>
      <c r="H37" s="75" t="s">
        <v>185</v>
      </c>
      <c r="I37" s="75"/>
      <c r="J37" s="75" t="s">
        <v>185</v>
      </c>
      <c r="K37" s="75" t="s">
        <v>185</v>
      </c>
      <c r="L37" s="75"/>
      <c r="M37" s="75" t="s">
        <v>185</v>
      </c>
      <c r="N37" s="75" t="s">
        <v>185</v>
      </c>
      <c r="O37" s="21"/>
      <c r="P37" s="21"/>
      <c r="Q37" s="71"/>
      <c r="R37" s="71"/>
    </row>
    <row r="38" spans="1:18" ht="75">
      <c r="A38" s="23">
        <v>22</v>
      </c>
      <c r="B38" s="19" t="s">
        <v>90</v>
      </c>
      <c r="C38" s="23" t="s">
        <v>7</v>
      </c>
      <c r="D38" s="20">
        <v>26.9</v>
      </c>
      <c r="E38" s="20">
        <v>28.5</v>
      </c>
      <c r="F38" s="20">
        <v>27.9</v>
      </c>
      <c r="G38" s="20">
        <v>27.6</v>
      </c>
      <c r="H38" s="20">
        <v>27.7</v>
      </c>
      <c r="I38" s="20"/>
      <c r="J38" s="20">
        <v>27.5</v>
      </c>
      <c r="K38" s="20">
        <v>27.6</v>
      </c>
      <c r="L38" s="20"/>
      <c r="M38" s="20">
        <v>27.4</v>
      </c>
      <c r="N38" s="20">
        <v>27.5</v>
      </c>
      <c r="O38" s="21"/>
      <c r="P38" s="21"/>
      <c r="Q38" s="71"/>
      <c r="R38" s="71"/>
    </row>
    <row r="39" spans="1:18" ht="36.75" customHeight="1">
      <c r="A39" s="126" t="s">
        <v>157</v>
      </c>
      <c r="B39" s="127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1"/>
      <c r="R39" s="71"/>
    </row>
    <row r="40" spans="1:18" ht="45.75" customHeight="1">
      <c r="A40" s="42">
        <v>23</v>
      </c>
      <c r="B40" s="45" t="s">
        <v>102</v>
      </c>
      <c r="C40" s="20" t="s">
        <v>103</v>
      </c>
      <c r="D40" s="52">
        <v>174</v>
      </c>
      <c r="E40" s="52">
        <v>161</v>
      </c>
      <c r="F40" s="52">
        <v>164</v>
      </c>
      <c r="G40" s="52">
        <v>164</v>
      </c>
      <c r="H40" s="52">
        <v>166</v>
      </c>
      <c r="I40" s="52"/>
      <c r="J40" s="52">
        <v>166</v>
      </c>
      <c r="K40" s="52">
        <v>168</v>
      </c>
      <c r="L40" s="52"/>
      <c r="M40" s="52">
        <v>168</v>
      </c>
      <c r="N40" s="52">
        <v>171</v>
      </c>
      <c r="O40" s="21"/>
      <c r="P40" s="21"/>
      <c r="Q40" s="71"/>
      <c r="R40" s="71"/>
    </row>
    <row r="41" spans="1:18" ht="28.5" customHeight="1">
      <c r="A41" s="42">
        <v>24</v>
      </c>
      <c r="B41" s="45" t="s">
        <v>169</v>
      </c>
      <c r="C41" s="20" t="s">
        <v>103</v>
      </c>
      <c r="D41" s="52">
        <v>616</v>
      </c>
      <c r="E41" s="52">
        <v>604</v>
      </c>
      <c r="F41" s="52">
        <v>610</v>
      </c>
      <c r="G41" s="52">
        <v>610</v>
      </c>
      <c r="H41" s="52">
        <v>620</v>
      </c>
      <c r="I41" s="52"/>
      <c r="J41" s="52">
        <v>620</v>
      </c>
      <c r="K41" s="52">
        <v>630</v>
      </c>
      <c r="L41" s="52"/>
      <c r="M41" s="52">
        <v>630</v>
      </c>
      <c r="N41" s="52">
        <v>640</v>
      </c>
      <c r="O41" s="21"/>
      <c r="P41" s="21"/>
      <c r="Q41" s="71"/>
      <c r="R41" s="71"/>
    </row>
    <row r="42" spans="1:18" ht="45">
      <c r="A42" s="43">
        <v>25</v>
      </c>
      <c r="B42" s="45" t="s">
        <v>104</v>
      </c>
      <c r="C42" s="20" t="s">
        <v>39</v>
      </c>
      <c r="D42" s="52">
        <v>1220</v>
      </c>
      <c r="E42" s="52">
        <v>1110</v>
      </c>
      <c r="F42" s="52">
        <v>1130</v>
      </c>
      <c r="G42" s="52">
        <v>1130</v>
      </c>
      <c r="H42" s="52">
        <v>1140</v>
      </c>
      <c r="I42" s="52"/>
      <c r="J42" s="52">
        <v>1140</v>
      </c>
      <c r="K42" s="52">
        <v>1160</v>
      </c>
      <c r="L42" s="52"/>
      <c r="M42" s="52">
        <v>1160</v>
      </c>
      <c r="N42" s="52">
        <v>1180</v>
      </c>
      <c r="O42" s="21"/>
      <c r="P42" s="21"/>
      <c r="Q42" s="71"/>
      <c r="R42" s="71"/>
    </row>
    <row r="43" spans="1:18" ht="20.25" customHeight="1">
      <c r="A43" s="128">
        <v>26</v>
      </c>
      <c r="B43" s="130" t="s">
        <v>141</v>
      </c>
      <c r="C43" s="50" t="s">
        <v>52</v>
      </c>
      <c r="D43" s="84">
        <v>2440000</v>
      </c>
      <c r="E43" s="84">
        <v>2350000</v>
      </c>
      <c r="F43" s="84">
        <v>2370000</v>
      </c>
      <c r="G43" s="84">
        <v>2370000</v>
      </c>
      <c r="H43" s="84">
        <v>2400000</v>
      </c>
      <c r="I43" s="84"/>
      <c r="J43" s="84">
        <v>2400000</v>
      </c>
      <c r="K43" s="84">
        <v>2420000</v>
      </c>
      <c r="L43" s="84"/>
      <c r="M43" s="84">
        <v>2420000</v>
      </c>
      <c r="N43" s="84">
        <v>2450000</v>
      </c>
      <c r="O43" s="21"/>
      <c r="P43" s="21"/>
      <c r="Q43" s="71"/>
      <c r="R43" s="71"/>
    </row>
    <row r="44" spans="1:18" ht="28.5" customHeight="1">
      <c r="A44" s="129"/>
      <c r="B44" s="130"/>
      <c r="C44" s="20" t="s">
        <v>6</v>
      </c>
      <c r="D44" s="52">
        <v>99.2</v>
      </c>
      <c r="E44" s="52">
        <v>96.3</v>
      </c>
      <c r="F44" s="52">
        <v>100.9</v>
      </c>
      <c r="G44" s="52">
        <v>100.9</v>
      </c>
      <c r="H44" s="52">
        <v>101.3</v>
      </c>
      <c r="I44" s="52"/>
      <c r="J44" s="52">
        <v>101.3</v>
      </c>
      <c r="K44" s="52">
        <v>100.8</v>
      </c>
      <c r="L44" s="52"/>
      <c r="M44" s="52">
        <v>100.8</v>
      </c>
      <c r="N44" s="52">
        <v>101.2</v>
      </c>
      <c r="O44" s="21"/>
      <c r="P44" s="21"/>
      <c r="Q44" s="71"/>
      <c r="R44" s="71"/>
    </row>
    <row r="45" spans="1:18" ht="21.75" customHeight="1">
      <c r="A45" s="115" t="s">
        <v>158</v>
      </c>
      <c r="B45" s="116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71"/>
      <c r="R45" s="71"/>
    </row>
    <row r="46" spans="1:18" ht="21" customHeight="1">
      <c r="A46" s="20">
        <v>27</v>
      </c>
      <c r="B46" s="45" t="s">
        <v>51</v>
      </c>
      <c r="C46" s="20" t="s">
        <v>52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71"/>
      <c r="R46" s="71"/>
    </row>
    <row r="47" spans="1:18" ht="21.75" customHeight="1">
      <c r="A47" s="20">
        <v>28</v>
      </c>
      <c r="B47" s="45" t="s">
        <v>55</v>
      </c>
      <c r="C47" s="20" t="s">
        <v>21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71"/>
      <c r="R47" s="71"/>
    </row>
    <row r="48" spans="1:18" ht="18.75" customHeight="1">
      <c r="A48" s="111">
        <v>29</v>
      </c>
      <c r="B48" s="112" t="s">
        <v>84</v>
      </c>
      <c r="C48" s="20" t="s">
        <v>52</v>
      </c>
      <c r="D48" s="76">
        <v>4434930</v>
      </c>
      <c r="E48" s="76">
        <v>5529530</v>
      </c>
      <c r="F48" s="76">
        <v>6365740</v>
      </c>
      <c r="G48" s="76">
        <v>6370210</v>
      </c>
      <c r="H48" s="76">
        <v>6390000</v>
      </c>
      <c r="I48" s="76"/>
      <c r="J48" s="76">
        <v>6550000</v>
      </c>
      <c r="K48" s="76">
        <v>6600000</v>
      </c>
      <c r="L48" s="76"/>
      <c r="M48" s="76">
        <v>6580000</v>
      </c>
      <c r="N48" s="76">
        <v>6848000</v>
      </c>
      <c r="O48" s="21"/>
      <c r="P48" s="21"/>
      <c r="Q48" s="71"/>
      <c r="R48" s="71"/>
    </row>
    <row r="49" spans="1:18" ht="18" customHeight="1">
      <c r="A49" s="111"/>
      <c r="B49" s="112"/>
      <c r="C49" s="20" t="s">
        <v>6</v>
      </c>
      <c r="D49" s="76">
        <v>104.8</v>
      </c>
      <c r="E49" s="20">
        <v>124.69</v>
      </c>
      <c r="F49" s="20">
        <v>115.12</v>
      </c>
      <c r="G49" s="20">
        <v>100.07</v>
      </c>
      <c r="H49" s="20">
        <v>100.38</v>
      </c>
      <c r="I49" s="20"/>
      <c r="J49" s="20">
        <v>102.82</v>
      </c>
      <c r="K49" s="20">
        <v>103.29</v>
      </c>
      <c r="L49" s="20"/>
      <c r="M49" s="20">
        <v>100.46</v>
      </c>
      <c r="N49" s="20">
        <v>103.76</v>
      </c>
      <c r="O49" s="21"/>
      <c r="P49" s="21"/>
      <c r="Q49" s="71"/>
      <c r="R49" s="71"/>
    </row>
    <row r="50" spans="1:18" ht="36" customHeight="1">
      <c r="A50" s="20">
        <v>30</v>
      </c>
      <c r="B50" s="45" t="s">
        <v>82</v>
      </c>
      <c r="C50" s="20" t="s">
        <v>59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71"/>
      <c r="R50" s="71"/>
    </row>
    <row r="51" spans="1:18" ht="23.25" customHeight="1">
      <c r="A51" s="111">
        <v>31</v>
      </c>
      <c r="B51" s="112" t="s">
        <v>168</v>
      </c>
      <c r="C51" s="20" t="s">
        <v>13</v>
      </c>
      <c r="D51" s="20">
        <v>41387</v>
      </c>
      <c r="E51" s="20">
        <v>52059</v>
      </c>
      <c r="F51" s="20">
        <v>59955</v>
      </c>
      <c r="G51" s="20">
        <v>68674</v>
      </c>
      <c r="H51" s="20">
        <v>68798</v>
      </c>
      <c r="I51" s="20"/>
      <c r="J51" s="20">
        <v>71165</v>
      </c>
      <c r="K51" s="20">
        <v>71429</v>
      </c>
      <c r="L51" s="20"/>
      <c r="M51" s="20">
        <v>76157</v>
      </c>
      <c r="N51" s="20">
        <v>77117</v>
      </c>
      <c r="O51" s="21"/>
      <c r="P51" s="21"/>
      <c r="Q51" s="71"/>
      <c r="R51" s="71"/>
    </row>
    <row r="52" spans="1:18" ht="20.25" customHeight="1">
      <c r="A52" s="111"/>
      <c r="B52" s="112"/>
      <c r="C52" s="20" t="s">
        <v>6</v>
      </c>
      <c r="D52" s="20">
        <v>107.9</v>
      </c>
      <c r="E52" s="20">
        <v>125.8</v>
      </c>
      <c r="F52" s="20">
        <v>115</v>
      </c>
      <c r="G52" s="20">
        <v>114.73</v>
      </c>
      <c r="H52" s="20">
        <v>114.94</v>
      </c>
      <c r="I52" s="20"/>
      <c r="J52" s="20">
        <v>103.63</v>
      </c>
      <c r="K52" s="20">
        <v>103.82</v>
      </c>
      <c r="L52" s="20"/>
      <c r="M52" s="20">
        <v>107.02</v>
      </c>
      <c r="N52" s="20">
        <v>107.96</v>
      </c>
      <c r="O52" s="21"/>
      <c r="P52" s="21"/>
      <c r="Q52" s="71"/>
      <c r="R52" s="71"/>
    </row>
    <row r="53" spans="1:18" ht="17.25" customHeight="1">
      <c r="A53" s="113" t="s">
        <v>92</v>
      </c>
      <c r="B53" s="114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71"/>
      <c r="R53" s="71"/>
    </row>
    <row r="54" spans="1:25" s="70" customFormat="1" ht="18.75" customHeight="1">
      <c r="A54" s="111">
        <v>32</v>
      </c>
      <c r="B54" s="112" t="s">
        <v>142</v>
      </c>
      <c r="C54" s="20" t="s">
        <v>28</v>
      </c>
      <c r="D54" s="20">
        <v>6573.2</v>
      </c>
      <c r="E54" s="20">
        <v>7305.8</v>
      </c>
      <c r="F54" s="20">
        <v>7382.5</v>
      </c>
      <c r="G54" s="20">
        <v>7820.3</v>
      </c>
      <c r="H54" s="20">
        <v>7870.2</v>
      </c>
      <c r="I54" s="20"/>
      <c r="J54" s="20">
        <v>8223.2</v>
      </c>
      <c r="K54" s="20">
        <v>8328</v>
      </c>
      <c r="L54" s="20"/>
      <c r="M54" s="20">
        <v>8648.5</v>
      </c>
      <c r="N54" s="20">
        <v>8838.7</v>
      </c>
      <c r="O54" s="21"/>
      <c r="P54" s="21"/>
      <c r="Q54" s="21"/>
      <c r="R54" s="21"/>
      <c r="S54" s="18"/>
      <c r="T54" s="18"/>
      <c r="U54" s="18"/>
      <c r="V54" s="18"/>
      <c r="W54" s="18"/>
      <c r="X54" s="18"/>
      <c r="Y54" s="18"/>
    </row>
    <row r="55" spans="1:25" s="70" customFormat="1" ht="30.75" customHeight="1">
      <c r="A55" s="111"/>
      <c r="B55" s="112"/>
      <c r="C55" s="52" t="s">
        <v>23</v>
      </c>
      <c r="D55" s="20">
        <v>98.6</v>
      </c>
      <c r="E55" s="20">
        <v>103.2</v>
      </c>
      <c r="F55" s="20">
        <v>94</v>
      </c>
      <c r="G55" s="20">
        <v>99</v>
      </c>
      <c r="H55" s="20">
        <v>100.1</v>
      </c>
      <c r="I55" s="20"/>
      <c r="J55" s="20">
        <v>99.2</v>
      </c>
      <c r="K55" s="20">
        <v>100.3</v>
      </c>
      <c r="L55" s="20"/>
      <c r="M55" s="20">
        <v>99.5</v>
      </c>
      <c r="N55" s="20">
        <v>100.6</v>
      </c>
      <c r="O55" s="21"/>
      <c r="P55" s="21"/>
      <c r="Q55" s="21"/>
      <c r="R55" s="21"/>
      <c r="S55" s="18"/>
      <c r="T55" s="18"/>
      <c r="U55" s="18"/>
      <c r="V55" s="18"/>
      <c r="W55" s="18"/>
      <c r="X55" s="18"/>
      <c r="Y55" s="18"/>
    </row>
    <row r="56" spans="1:25" s="70" customFormat="1" ht="18.75" customHeight="1">
      <c r="A56" s="20">
        <v>33</v>
      </c>
      <c r="B56" s="45" t="s">
        <v>11</v>
      </c>
      <c r="C56" s="20" t="s">
        <v>7</v>
      </c>
      <c r="D56" s="83">
        <v>104.6</v>
      </c>
      <c r="E56" s="83">
        <v>109.2</v>
      </c>
      <c r="F56" s="83">
        <v>113.8</v>
      </c>
      <c r="G56" s="83">
        <v>107</v>
      </c>
      <c r="H56" s="83">
        <v>106.5</v>
      </c>
      <c r="I56" s="83"/>
      <c r="J56" s="83">
        <v>106</v>
      </c>
      <c r="K56" s="83">
        <v>105.5</v>
      </c>
      <c r="L56" s="83"/>
      <c r="M56" s="83">
        <v>105.7</v>
      </c>
      <c r="N56" s="83">
        <v>105.5</v>
      </c>
      <c r="O56" s="21"/>
      <c r="P56" s="21"/>
      <c r="Q56" s="21"/>
      <c r="R56" s="21"/>
      <c r="S56" s="18"/>
      <c r="T56" s="18"/>
      <c r="U56" s="18"/>
      <c r="V56" s="18"/>
      <c r="W56" s="18"/>
      <c r="X56" s="18"/>
      <c r="Y56" s="18"/>
    </row>
    <row r="57" spans="1:25" s="70" customFormat="1" ht="18.75" customHeight="1">
      <c r="A57" s="111">
        <v>34</v>
      </c>
      <c r="B57" s="112" t="s">
        <v>167</v>
      </c>
      <c r="C57" s="20" t="s">
        <v>28</v>
      </c>
      <c r="D57" s="20">
        <v>104</v>
      </c>
      <c r="E57" s="20">
        <v>117</v>
      </c>
      <c r="F57" s="20">
        <v>116.1</v>
      </c>
      <c r="G57" s="20">
        <v>123</v>
      </c>
      <c r="H57" s="20">
        <v>123.9</v>
      </c>
      <c r="I57" s="20"/>
      <c r="J57" s="20">
        <v>129.7</v>
      </c>
      <c r="K57" s="20">
        <v>131.2</v>
      </c>
      <c r="L57" s="20"/>
      <c r="M57" s="20">
        <v>137.1</v>
      </c>
      <c r="N57" s="20">
        <v>139.4</v>
      </c>
      <c r="O57" s="21"/>
      <c r="P57" s="21"/>
      <c r="Q57" s="21"/>
      <c r="R57" s="21"/>
      <c r="S57" s="18"/>
      <c r="T57" s="18"/>
      <c r="U57" s="18"/>
      <c r="V57" s="18"/>
      <c r="W57" s="18"/>
      <c r="X57" s="18"/>
      <c r="Y57" s="18"/>
    </row>
    <row r="58" spans="1:25" s="70" customFormat="1" ht="30.75" customHeight="1">
      <c r="A58" s="111"/>
      <c r="B58" s="112"/>
      <c r="C58" s="52" t="s">
        <v>41</v>
      </c>
      <c r="D58" s="20">
        <v>77.5</v>
      </c>
      <c r="E58" s="20">
        <v>106.9</v>
      </c>
      <c r="F58" s="20">
        <v>92</v>
      </c>
      <c r="G58" s="20">
        <v>99</v>
      </c>
      <c r="H58" s="20">
        <v>100.2</v>
      </c>
      <c r="I58" s="20"/>
      <c r="J58" s="20">
        <v>99.5</v>
      </c>
      <c r="K58" s="20">
        <v>100.4</v>
      </c>
      <c r="L58" s="20"/>
      <c r="M58" s="20">
        <v>100</v>
      </c>
      <c r="N58" s="20">
        <v>100.7</v>
      </c>
      <c r="O58" s="21"/>
      <c r="P58" s="21"/>
      <c r="Q58" s="21"/>
      <c r="R58" s="21"/>
      <c r="S58" s="18"/>
      <c r="T58" s="18"/>
      <c r="U58" s="18"/>
      <c r="V58" s="18"/>
      <c r="W58" s="18"/>
      <c r="X58" s="18"/>
      <c r="Y58" s="18"/>
    </row>
    <row r="59" spans="1:18" ht="17.25" customHeight="1">
      <c r="A59" s="113" t="s">
        <v>93</v>
      </c>
      <c r="B59" s="114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1"/>
      <c r="R59" s="71"/>
    </row>
    <row r="60" spans="1:18" ht="24" customHeight="1">
      <c r="A60" s="108">
        <v>35</v>
      </c>
      <c r="B60" s="112" t="s">
        <v>156</v>
      </c>
      <c r="C60" s="20" t="s">
        <v>28</v>
      </c>
      <c r="D60" s="83">
        <v>12944.8</v>
      </c>
      <c r="E60" s="83">
        <v>14415.5</v>
      </c>
      <c r="F60" s="83">
        <v>21156.4</v>
      </c>
      <c r="G60" s="83">
        <v>20266.4</v>
      </c>
      <c r="H60" s="83">
        <v>20268.7</v>
      </c>
      <c r="I60" s="83">
        <v>21261.6</v>
      </c>
      <c r="J60" s="83">
        <v>21261.6</v>
      </c>
      <c r="K60" s="83">
        <v>21267.8</v>
      </c>
      <c r="L60" s="83">
        <v>22250.1</v>
      </c>
      <c r="M60" s="20">
        <v>22155.1</v>
      </c>
      <c r="N60" s="20">
        <v>22250.1</v>
      </c>
      <c r="O60" s="21"/>
      <c r="P60" s="21"/>
      <c r="Q60" s="71"/>
      <c r="R60" s="71"/>
    </row>
    <row r="61" spans="1:18" ht="30.75" customHeight="1">
      <c r="A61" s="109"/>
      <c r="B61" s="112"/>
      <c r="C61" s="20" t="s">
        <v>6</v>
      </c>
      <c r="D61" s="83"/>
      <c r="E61" s="83">
        <f>E60/D60*100</f>
        <v>111.3613188307274</v>
      </c>
      <c r="F61" s="83">
        <f>F60/E60*100</f>
        <v>146.76147202663802</v>
      </c>
      <c r="G61" s="83">
        <f>G60/F60*100</f>
        <v>95.79323514397534</v>
      </c>
      <c r="H61" s="83">
        <f>H60/F60*100</f>
        <v>95.8041065587718</v>
      </c>
      <c r="I61" s="83">
        <f>I60/G60*100</f>
        <v>104.910590928828</v>
      </c>
      <c r="J61" s="83">
        <v>104.9</v>
      </c>
      <c r="K61" s="83">
        <v>104.9</v>
      </c>
      <c r="L61" s="83">
        <f>L60/J60*100</f>
        <v>104.64922677503104</v>
      </c>
      <c r="M61" s="20">
        <v>104.2</v>
      </c>
      <c r="N61" s="20">
        <v>104.6</v>
      </c>
      <c r="O61" s="21"/>
      <c r="P61" s="21"/>
      <c r="Q61" s="71"/>
      <c r="R61" s="71"/>
    </row>
    <row r="62" spans="1:18" ht="20.25" customHeight="1">
      <c r="A62" s="109"/>
      <c r="B62" s="26" t="s">
        <v>53</v>
      </c>
      <c r="C62" s="20"/>
      <c r="D62" s="83"/>
      <c r="E62" s="83"/>
      <c r="F62" s="83"/>
      <c r="G62" s="83"/>
      <c r="H62" s="83"/>
      <c r="I62" s="83"/>
      <c r="J62" s="83"/>
      <c r="K62" s="83"/>
      <c r="L62" s="83"/>
      <c r="M62" s="20"/>
      <c r="N62" s="20"/>
      <c r="O62" s="21"/>
      <c r="P62" s="21"/>
      <c r="Q62" s="71"/>
      <c r="R62" s="71"/>
    </row>
    <row r="63" spans="1:18" ht="20.25" customHeight="1">
      <c r="A63" s="109"/>
      <c r="B63" s="112" t="s">
        <v>26</v>
      </c>
      <c r="C63" s="20" t="s">
        <v>28</v>
      </c>
      <c r="D63" s="83">
        <v>9691.7</v>
      </c>
      <c r="E63" s="83">
        <v>10322.5</v>
      </c>
      <c r="F63" s="83">
        <v>16609.9</v>
      </c>
      <c r="G63" s="83">
        <v>15438.9</v>
      </c>
      <c r="H63" s="83">
        <v>15437.8</v>
      </c>
      <c r="I63" s="83">
        <v>16182.7</v>
      </c>
      <c r="J63" s="83">
        <v>16182.7</v>
      </c>
      <c r="K63" s="83">
        <v>16168.3</v>
      </c>
      <c r="L63" s="83">
        <v>16867.9</v>
      </c>
      <c r="M63" s="20">
        <v>16818.6</v>
      </c>
      <c r="N63" s="20">
        <v>16867.9</v>
      </c>
      <c r="O63" s="21"/>
      <c r="P63" s="21"/>
      <c r="Q63" s="71"/>
      <c r="R63" s="71"/>
    </row>
    <row r="64" spans="1:18" ht="20.25" customHeight="1">
      <c r="A64" s="109"/>
      <c r="B64" s="112"/>
      <c r="C64" s="20" t="s">
        <v>6</v>
      </c>
      <c r="D64" s="83"/>
      <c r="E64" s="83">
        <f>E63/D63*100</f>
        <v>106.50866205103335</v>
      </c>
      <c r="F64" s="83">
        <f>F63/E63*100</f>
        <v>160.909663356745</v>
      </c>
      <c r="G64" s="83">
        <f>G63/F63*100</f>
        <v>92.949987657963</v>
      </c>
      <c r="H64" s="83">
        <f>H63/F63*100</f>
        <v>92.94336510153582</v>
      </c>
      <c r="I64" s="83">
        <f>I63/G63*100</f>
        <v>104.81770074292858</v>
      </c>
      <c r="J64" s="83">
        <v>104.8</v>
      </c>
      <c r="K64" s="83">
        <v>104.7</v>
      </c>
      <c r="L64" s="83">
        <f>L63/J63*100</f>
        <v>104.23415128501425</v>
      </c>
      <c r="M64" s="20">
        <v>103.9</v>
      </c>
      <c r="N64" s="20">
        <v>104.3</v>
      </c>
      <c r="O64" s="21"/>
      <c r="P64" s="21"/>
      <c r="Q64" s="71"/>
      <c r="R64" s="71"/>
    </row>
    <row r="65" spans="1:18" ht="20.25" customHeight="1">
      <c r="A65" s="109"/>
      <c r="B65" s="120" t="s">
        <v>27</v>
      </c>
      <c r="C65" s="20" t="s">
        <v>28</v>
      </c>
      <c r="D65" s="83">
        <v>2421.2200000000003</v>
      </c>
      <c r="E65" s="83">
        <v>3102.815</v>
      </c>
      <c r="F65" s="83">
        <v>3485.9850805200003</v>
      </c>
      <c r="G65" s="83">
        <v>3695.4328943781397</v>
      </c>
      <c r="H65" s="83">
        <v>3696.5443363874965</v>
      </c>
      <c r="I65" s="83">
        <v>3886.995441516283</v>
      </c>
      <c r="J65" s="83">
        <v>3887</v>
      </c>
      <c r="K65" s="83">
        <v>3902.4</v>
      </c>
      <c r="L65" s="83">
        <v>4120.380963339192</v>
      </c>
      <c r="M65" s="20">
        <v>4085.2</v>
      </c>
      <c r="N65" s="20">
        <v>4120.4</v>
      </c>
      <c r="O65" s="21"/>
      <c r="P65" s="21"/>
      <c r="Q65" s="71"/>
      <c r="R65" s="71"/>
    </row>
    <row r="66" spans="1:18" ht="20.25" customHeight="1">
      <c r="A66" s="109"/>
      <c r="B66" s="145"/>
      <c r="C66" s="20" t="s">
        <v>6</v>
      </c>
      <c r="D66" s="83"/>
      <c r="E66" s="83">
        <v>128.15089087319615</v>
      </c>
      <c r="F66" s="83">
        <v>112.34911138820718</v>
      </c>
      <c r="G66" s="83">
        <v>106.00828199261531</v>
      </c>
      <c r="H66" s="83">
        <v>106.04016514712356</v>
      </c>
      <c r="I66" s="83">
        <v>105.18376473374924</v>
      </c>
      <c r="J66" s="83">
        <v>105.2</v>
      </c>
      <c r="K66" s="83">
        <v>105.6</v>
      </c>
      <c r="L66" s="83">
        <v>105.58536062515793</v>
      </c>
      <c r="M66" s="20">
        <v>105.1</v>
      </c>
      <c r="N66" s="20">
        <v>105.6</v>
      </c>
      <c r="O66" s="21"/>
      <c r="P66" s="21"/>
      <c r="Q66" s="71"/>
      <c r="R66" s="71"/>
    </row>
    <row r="67" spans="1:18" ht="18.75" customHeight="1">
      <c r="A67" s="109"/>
      <c r="B67" s="120" t="s">
        <v>96</v>
      </c>
      <c r="C67" s="20" t="s">
        <v>28</v>
      </c>
      <c r="D67" s="83">
        <v>735.922</v>
      </c>
      <c r="E67" s="83">
        <v>746.802</v>
      </c>
      <c r="F67" s="83">
        <v>806.5</v>
      </c>
      <c r="G67" s="83">
        <v>867</v>
      </c>
      <c r="H67" s="83">
        <v>868.8</v>
      </c>
      <c r="I67" s="83">
        <v>915.6</v>
      </c>
      <c r="J67" s="83">
        <v>916.6</v>
      </c>
      <c r="K67" s="83">
        <v>919.3</v>
      </c>
      <c r="L67" s="83">
        <v>971.1</v>
      </c>
      <c r="M67" s="20">
        <v>963.3</v>
      </c>
      <c r="N67" s="20">
        <v>971.1</v>
      </c>
      <c r="O67" s="21"/>
      <c r="P67" s="21"/>
      <c r="Q67" s="71"/>
      <c r="R67" s="71"/>
    </row>
    <row r="68" spans="1:18" ht="20.25" customHeight="1">
      <c r="A68" s="109"/>
      <c r="B68" s="145"/>
      <c r="C68" s="20" t="s">
        <v>6</v>
      </c>
      <c r="D68" s="83"/>
      <c r="E68" s="83">
        <f>E67/D67*100</f>
        <v>101.47841754968596</v>
      </c>
      <c r="F68" s="83">
        <f>F67/E67*100</f>
        <v>107.99381897745319</v>
      </c>
      <c r="G68" s="83">
        <f>G67/F67*100</f>
        <v>107.50154990700558</v>
      </c>
      <c r="H68" s="83">
        <f>H67/F67*100</f>
        <v>107.72473651580906</v>
      </c>
      <c r="I68" s="83">
        <f>I67/G67*100</f>
        <v>105.60553633217992</v>
      </c>
      <c r="J68" s="83">
        <v>105.6</v>
      </c>
      <c r="K68" s="83">
        <v>105.8</v>
      </c>
      <c r="L68" s="83">
        <f>L67/J67*100</f>
        <v>105.94588697359808</v>
      </c>
      <c r="M68" s="20">
        <v>105.2</v>
      </c>
      <c r="N68" s="20">
        <v>105.6</v>
      </c>
      <c r="O68" s="21"/>
      <c r="P68" s="21"/>
      <c r="Q68" s="71"/>
      <c r="R68" s="71"/>
    </row>
    <row r="69" spans="1:18" ht="20.25" customHeight="1">
      <c r="A69" s="118"/>
      <c r="B69" s="120" t="s">
        <v>97</v>
      </c>
      <c r="C69" s="20" t="s">
        <v>28</v>
      </c>
      <c r="D69" s="83">
        <v>96.035</v>
      </c>
      <c r="E69" s="83">
        <v>234.383</v>
      </c>
      <c r="F69" s="83">
        <v>243.8</v>
      </c>
      <c r="G69" s="83">
        <v>254.2</v>
      </c>
      <c r="H69" s="83">
        <v>254.7</v>
      </c>
      <c r="I69" s="83">
        <v>264.9</v>
      </c>
      <c r="J69" s="83">
        <v>264.9</v>
      </c>
      <c r="K69" s="83">
        <v>266.3</v>
      </c>
      <c r="L69" s="83">
        <v>278.6</v>
      </c>
      <c r="M69" s="20">
        <v>276.1</v>
      </c>
      <c r="N69" s="20">
        <v>278.6</v>
      </c>
      <c r="O69" s="21"/>
      <c r="P69" s="21"/>
      <c r="Q69" s="71"/>
      <c r="R69" s="71"/>
    </row>
    <row r="70" spans="1:18" ht="20.25" customHeight="1">
      <c r="A70" s="119"/>
      <c r="B70" s="145"/>
      <c r="C70" s="20" t="s">
        <v>6</v>
      </c>
      <c r="D70" s="83"/>
      <c r="E70" s="83">
        <f>E69/D69*100</f>
        <v>244.0599781329724</v>
      </c>
      <c r="F70" s="83">
        <f>F69/E69*100</f>
        <v>104.01778285967839</v>
      </c>
      <c r="G70" s="83">
        <f>G69/F69*100</f>
        <v>104.26579163248564</v>
      </c>
      <c r="H70" s="83">
        <f>H69/F69*100</f>
        <v>104.47087776866285</v>
      </c>
      <c r="I70" s="83">
        <f>I69/G69*100</f>
        <v>104.20928402832415</v>
      </c>
      <c r="J70" s="83">
        <v>104.2</v>
      </c>
      <c r="K70" s="83">
        <v>104.6</v>
      </c>
      <c r="L70" s="83">
        <f>L69/J69*100</f>
        <v>105.17176292940734</v>
      </c>
      <c r="M70" s="20">
        <v>104.2</v>
      </c>
      <c r="N70" s="20">
        <v>104.6</v>
      </c>
      <c r="O70" s="21"/>
      <c r="P70" s="21"/>
      <c r="Q70" s="71"/>
      <c r="R70" s="71"/>
    </row>
    <row r="71" spans="1:18" ht="56.25" customHeight="1">
      <c r="A71" s="23">
        <v>36</v>
      </c>
      <c r="B71" s="19" t="s">
        <v>88</v>
      </c>
      <c r="C71" s="20" t="s">
        <v>80</v>
      </c>
      <c r="D71" s="21"/>
      <c r="E71" s="21"/>
      <c r="F71" s="21"/>
      <c r="G71" s="21"/>
      <c r="H71" s="21"/>
      <c r="I71" s="21"/>
      <c r="J71" s="21"/>
      <c r="K71" s="21"/>
      <c r="L71" s="21"/>
      <c r="M71" s="20"/>
      <c r="N71" s="20"/>
      <c r="O71" s="21"/>
      <c r="P71" s="21"/>
      <c r="Q71" s="71"/>
      <c r="R71" s="71"/>
    </row>
    <row r="72" spans="1:18" ht="16.5" customHeight="1">
      <c r="A72" s="111">
        <v>37</v>
      </c>
      <c r="B72" s="120" t="s">
        <v>8</v>
      </c>
      <c r="C72" s="20" t="s">
        <v>9</v>
      </c>
      <c r="D72" s="85">
        <v>15025</v>
      </c>
      <c r="E72" s="85">
        <v>12826</v>
      </c>
      <c r="F72" s="85">
        <v>15000</v>
      </c>
      <c r="G72" s="85">
        <v>13700</v>
      </c>
      <c r="H72" s="85">
        <v>14000</v>
      </c>
      <c r="I72" s="52">
        <v>15000</v>
      </c>
      <c r="J72" s="85">
        <v>13900</v>
      </c>
      <c r="K72" s="85">
        <v>14000</v>
      </c>
      <c r="L72" s="52">
        <v>13900</v>
      </c>
      <c r="M72" s="85">
        <v>13900</v>
      </c>
      <c r="N72" s="85">
        <v>14000</v>
      </c>
      <c r="O72" s="52">
        <v>14000</v>
      </c>
      <c r="P72" s="21"/>
      <c r="Q72" s="71"/>
      <c r="R72" s="71"/>
    </row>
    <row r="73" spans="1:18" ht="16.5" customHeight="1">
      <c r="A73" s="111"/>
      <c r="B73" s="145"/>
      <c r="C73" s="20" t="s">
        <v>6</v>
      </c>
      <c r="D73" s="85">
        <v>339.2</v>
      </c>
      <c r="E73" s="85">
        <v>85.4</v>
      </c>
      <c r="F73" s="85">
        <v>116.9</v>
      </c>
      <c r="G73" s="85">
        <v>91.3</v>
      </c>
      <c r="H73" s="85">
        <v>93.3</v>
      </c>
      <c r="I73" s="52">
        <v>116.9</v>
      </c>
      <c r="J73" s="85">
        <v>101.5</v>
      </c>
      <c r="K73" s="85">
        <v>100</v>
      </c>
      <c r="L73" s="52">
        <v>101.5</v>
      </c>
      <c r="M73" s="85">
        <v>100</v>
      </c>
      <c r="N73" s="85">
        <v>100</v>
      </c>
      <c r="O73" s="52">
        <v>100</v>
      </c>
      <c r="P73" s="21"/>
      <c r="Q73" s="71"/>
      <c r="R73" s="71"/>
    </row>
    <row r="74" spans="1:18" s="94" customFormat="1" ht="18" customHeight="1">
      <c r="A74" s="148" t="s">
        <v>159</v>
      </c>
      <c r="B74" s="149"/>
      <c r="C74" s="77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79"/>
      <c r="P74" s="79"/>
      <c r="Q74" s="79"/>
      <c r="R74" s="79"/>
    </row>
    <row r="75" spans="1:18" s="94" customFormat="1" ht="34.5" customHeight="1">
      <c r="A75" s="90">
        <v>38</v>
      </c>
      <c r="B75" s="91" t="s">
        <v>79</v>
      </c>
      <c r="C75" s="76" t="s">
        <v>52</v>
      </c>
      <c r="D75" s="99">
        <v>3090080</v>
      </c>
      <c r="E75" s="99">
        <v>2608000</v>
      </c>
      <c r="F75" s="99">
        <v>2850000</v>
      </c>
      <c r="G75" s="99">
        <v>3000000</v>
      </c>
      <c r="H75" s="99">
        <v>3120000</v>
      </c>
      <c r="I75" s="99">
        <v>3200000</v>
      </c>
      <c r="J75" s="99">
        <v>3200000</v>
      </c>
      <c r="K75" s="99">
        <v>3420000</v>
      </c>
      <c r="L75" s="99">
        <v>3750000</v>
      </c>
      <c r="M75" s="99">
        <v>3400000</v>
      </c>
      <c r="N75" s="99">
        <v>3750000</v>
      </c>
      <c r="O75" s="95">
        <v>3750</v>
      </c>
      <c r="P75" s="79"/>
      <c r="Q75" s="79"/>
      <c r="R75" s="79"/>
    </row>
    <row r="76" spans="1:18" s="94" customFormat="1" ht="34.5" customHeight="1">
      <c r="A76" s="76">
        <v>39</v>
      </c>
      <c r="B76" s="92" t="s">
        <v>81</v>
      </c>
      <c r="C76" s="76" t="s">
        <v>80</v>
      </c>
      <c r="D76" s="93">
        <v>138</v>
      </c>
      <c r="E76" s="93">
        <v>78.18</v>
      </c>
      <c r="F76" s="93">
        <v>95.94</v>
      </c>
      <c r="G76" s="93">
        <v>99.59</v>
      </c>
      <c r="H76" s="93">
        <v>103.37</v>
      </c>
      <c r="I76" s="93" t="e">
        <f>I75/G75/I91*10000</f>
        <v>#DIV/0!</v>
      </c>
      <c r="J76" s="93">
        <v>101.49</v>
      </c>
      <c r="K76" s="93">
        <v>104.1</v>
      </c>
      <c r="L76" s="93" t="e">
        <f>L75/J75/L91*10000</f>
        <v>#DIV/0!</v>
      </c>
      <c r="M76" s="93">
        <v>101.38</v>
      </c>
      <c r="N76" s="93">
        <v>104.63</v>
      </c>
      <c r="O76" s="79"/>
      <c r="P76" s="79"/>
      <c r="Q76" s="79"/>
      <c r="R76" s="79"/>
    </row>
    <row r="77" spans="1:18" s="94" customFormat="1" ht="34.5" customHeight="1">
      <c r="A77" s="17">
        <v>40</v>
      </c>
      <c r="B77" s="16" t="s">
        <v>154</v>
      </c>
      <c r="C77" s="76" t="s">
        <v>43</v>
      </c>
      <c r="D77" s="96">
        <v>154.25</v>
      </c>
      <c r="E77" s="96">
        <f>E75/D75*100</f>
        <v>84.39910940817066</v>
      </c>
      <c r="F77" s="96">
        <f>F75/E75*100</f>
        <v>109.27914110429448</v>
      </c>
      <c r="G77" s="96">
        <f>G75/F75*100</f>
        <v>105.26315789473684</v>
      </c>
      <c r="H77" s="96">
        <f>H75/F75*100</f>
        <v>109.47368421052633</v>
      </c>
      <c r="I77" s="96">
        <f>I75/G75*100</f>
        <v>106.66666666666667</v>
      </c>
      <c r="J77" s="96">
        <v>106.67</v>
      </c>
      <c r="K77" s="96">
        <v>109.62</v>
      </c>
      <c r="L77" s="96">
        <f>L75/J75*100</f>
        <v>117.1875</v>
      </c>
      <c r="M77" s="96">
        <f>M75/J75*100</f>
        <v>106.25</v>
      </c>
      <c r="N77" s="96">
        <f>N75/K75*100</f>
        <v>109.64912280701755</v>
      </c>
      <c r="O77" s="79"/>
      <c r="P77" s="79"/>
      <c r="Q77" s="79"/>
      <c r="R77" s="79"/>
    </row>
    <row r="78" spans="1:18" s="94" customFormat="1" ht="30.75" customHeight="1">
      <c r="A78" s="108">
        <v>41</v>
      </c>
      <c r="B78" s="97" t="s">
        <v>105</v>
      </c>
      <c r="C78" s="98"/>
      <c r="D78" s="99">
        <v>2323960</v>
      </c>
      <c r="E78" s="99">
        <v>1907806</v>
      </c>
      <c r="F78" s="99">
        <v>2133670</v>
      </c>
      <c r="G78" s="99">
        <v>2304500</v>
      </c>
      <c r="H78" s="99">
        <v>2473140</v>
      </c>
      <c r="I78" s="99"/>
      <c r="J78" s="99">
        <v>2605700</v>
      </c>
      <c r="K78" s="99">
        <v>2814110</v>
      </c>
      <c r="L78" s="99"/>
      <c r="M78" s="99">
        <v>2864100</v>
      </c>
      <c r="N78" s="99">
        <v>2208700</v>
      </c>
      <c r="O78" s="79"/>
      <c r="P78" s="79"/>
      <c r="Q78" s="79"/>
      <c r="R78" s="79"/>
    </row>
    <row r="79" spans="1:18" s="94" customFormat="1" ht="19.5" customHeight="1">
      <c r="A79" s="109"/>
      <c r="B79" s="92" t="s">
        <v>175</v>
      </c>
      <c r="C79" s="76" t="s">
        <v>38</v>
      </c>
      <c r="D79" s="99">
        <v>2127500</v>
      </c>
      <c r="E79" s="99">
        <v>1729060</v>
      </c>
      <c r="F79" s="99">
        <v>1981000</v>
      </c>
      <c r="G79" s="99">
        <v>1965500</v>
      </c>
      <c r="H79" s="99">
        <v>2120080</v>
      </c>
      <c r="I79" s="99">
        <v>1981000</v>
      </c>
      <c r="J79" s="99">
        <v>2454700</v>
      </c>
      <c r="K79" s="99">
        <v>2658700</v>
      </c>
      <c r="L79" s="99">
        <v>2454.7</v>
      </c>
      <c r="M79" s="99">
        <v>2710100</v>
      </c>
      <c r="N79" s="99">
        <v>3049500</v>
      </c>
      <c r="O79" s="100">
        <v>3049.5</v>
      </c>
      <c r="P79" s="100">
        <v>2710100</v>
      </c>
      <c r="Q79" s="100">
        <v>3049500</v>
      </c>
      <c r="R79" s="79"/>
    </row>
    <row r="80" spans="1:18" s="94" customFormat="1" ht="20.25" customHeight="1">
      <c r="A80" s="109"/>
      <c r="B80" s="92" t="s">
        <v>152</v>
      </c>
      <c r="C80" s="76" t="s">
        <v>38</v>
      </c>
      <c r="D80" s="99">
        <v>196460</v>
      </c>
      <c r="E80" s="99">
        <v>178746</v>
      </c>
      <c r="F80" s="99">
        <v>152670</v>
      </c>
      <c r="G80" s="99">
        <v>339000</v>
      </c>
      <c r="H80" s="99">
        <v>353060</v>
      </c>
      <c r="I80" s="99">
        <v>152670</v>
      </c>
      <c r="J80" s="99">
        <v>151000</v>
      </c>
      <c r="K80" s="99">
        <v>155410</v>
      </c>
      <c r="L80" s="99">
        <v>151</v>
      </c>
      <c r="M80" s="99">
        <v>154000</v>
      </c>
      <c r="N80" s="99">
        <v>159200</v>
      </c>
      <c r="O80" s="93">
        <v>159.20000000000002</v>
      </c>
      <c r="P80" s="93">
        <v>154000</v>
      </c>
      <c r="Q80" s="93">
        <v>159200</v>
      </c>
      <c r="R80" s="79"/>
    </row>
    <row r="81" spans="1:18" s="94" customFormat="1" ht="20.25" customHeight="1">
      <c r="A81" s="109"/>
      <c r="B81" s="92" t="s">
        <v>151</v>
      </c>
      <c r="C81" s="76" t="s">
        <v>38</v>
      </c>
      <c r="D81" s="93">
        <v>800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79"/>
    </row>
    <row r="82" spans="1:18" s="94" customFormat="1" ht="20.25" customHeight="1">
      <c r="A82" s="109"/>
      <c r="B82" s="101" t="s">
        <v>144</v>
      </c>
      <c r="C82" s="76" t="s">
        <v>38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1:18" s="94" customFormat="1" ht="20.25" customHeight="1">
      <c r="A83" s="109"/>
      <c r="B83" s="92" t="s">
        <v>145</v>
      </c>
      <c r="C83" s="76" t="s">
        <v>38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1:18" s="94" customFormat="1" ht="20.25" customHeight="1">
      <c r="A84" s="109"/>
      <c r="B84" s="92" t="s">
        <v>150</v>
      </c>
      <c r="C84" s="76" t="s">
        <v>38</v>
      </c>
      <c r="D84" s="99">
        <v>166460</v>
      </c>
      <c r="E84" s="99">
        <v>165146</v>
      </c>
      <c r="F84" s="99">
        <f>F85+F86+F87</f>
        <v>152670</v>
      </c>
      <c r="G84" s="99">
        <f>G85+G86+G87</f>
        <v>339000</v>
      </c>
      <c r="H84" s="99">
        <f>H85+H86+H87</f>
        <v>353060</v>
      </c>
      <c r="I84" s="99">
        <f>I85+I86+I87</f>
        <v>152670</v>
      </c>
      <c r="J84" s="99">
        <v>151000</v>
      </c>
      <c r="K84" s="99">
        <v>155410</v>
      </c>
      <c r="L84" s="99">
        <f>L85+L86+L87</f>
        <v>151</v>
      </c>
      <c r="M84" s="99">
        <v>154000</v>
      </c>
      <c r="N84" s="99">
        <v>159200</v>
      </c>
      <c r="O84" s="102">
        <v>154</v>
      </c>
      <c r="P84" s="102">
        <v>154000</v>
      </c>
      <c r="Q84" s="102">
        <v>159200</v>
      </c>
      <c r="R84" s="79"/>
    </row>
    <row r="85" spans="1:18" s="94" customFormat="1" ht="20.25" customHeight="1">
      <c r="A85" s="109"/>
      <c r="B85" s="92" t="s">
        <v>146</v>
      </c>
      <c r="C85" s="76" t="s">
        <v>38</v>
      </c>
      <c r="D85" s="99">
        <v>8203</v>
      </c>
      <c r="E85" s="99">
        <v>35950</v>
      </c>
      <c r="F85" s="99">
        <v>38420</v>
      </c>
      <c r="G85" s="99">
        <v>35000</v>
      </c>
      <c r="H85" s="99">
        <v>37430</v>
      </c>
      <c r="I85" s="99">
        <v>38420</v>
      </c>
      <c r="J85" s="99">
        <v>38000</v>
      </c>
      <c r="K85" s="99">
        <v>40920</v>
      </c>
      <c r="L85" s="99">
        <v>38</v>
      </c>
      <c r="M85" s="99">
        <v>40000</v>
      </c>
      <c r="N85" s="99">
        <v>43920</v>
      </c>
      <c r="O85" s="102">
        <v>40</v>
      </c>
      <c r="P85" s="102">
        <v>40000</v>
      </c>
      <c r="Q85" s="102">
        <v>43920</v>
      </c>
      <c r="R85" s="79"/>
    </row>
    <row r="86" spans="1:18" s="94" customFormat="1" ht="20.25" customHeight="1">
      <c r="A86" s="109"/>
      <c r="B86" s="92" t="s">
        <v>147</v>
      </c>
      <c r="C86" s="76" t="s">
        <v>38</v>
      </c>
      <c r="D86" s="99">
        <v>147744</v>
      </c>
      <c r="E86" s="99">
        <v>126643</v>
      </c>
      <c r="F86" s="99">
        <v>108400</v>
      </c>
      <c r="G86" s="99">
        <v>300000</v>
      </c>
      <c r="H86" s="99">
        <v>310000</v>
      </c>
      <c r="I86" s="99">
        <v>108400</v>
      </c>
      <c r="J86" s="99">
        <v>107000</v>
      </c>
      <c r="K86" s="99">
        <v>108000</v>
      </c>
      <c r="L86" s="99">
        <v>107</v>
      </c>
      <c r="M86" s="99">
        <v>108000</v>
      </c>
      <c r="N86" s="99">
        <v>109000</v>
      </c>
      <c r="O86" s="102">
        <v>108</v>
      </c>
      <c r="P86" s="102">
        <v>108000</v>
      </c>
      <c r="Q86" s="102">
        <v>109000</v>
      </c>
      <c r="R86" s="79"/>
    </row>
    <row r="87" spans="1:18" s="94" customFormat="1" ht="20.25" customHeight="1">
      <c r="A87" s="109"/>
      <c r="B87" s="92" t="s">
        <v>148</v>
      </c>
      <c r="C87" s="76" t="s">
        <v>38</v>
      </c>
      <c r="D87" s="99">
        <v>10513</v>
      </c>
      <c r="E87" s="99">
        <v>2553</v>
      </c>
      <c r="F87" s="99">
        <v>5850</v>
      </c>
      <c r="G87" s="99">
        <v>4000</v>
      </c>
      <c r="H87" s="99">
        <v>5630</v>
      </c>
      <c r="I87" s="99">
        <v>5850</v>
      </c>
      <c r="J87" s="99">
        <v>6000</v>
      </c>
      <c r="K87" s="99">
        <v>6490</v>
      </c>
      <c r="L87" s="99">
        <v>6</v>
      </c>
      <c r="M87" s="99">
        <v>6000</v>
      </c>
      <c r="N87" s="99">
        <v>6280</v>
      </c>
      <c r="O87" s="102">
        <v>6</v>
      </c>
      <c r="P87" s="102">
        <v>6000</v>
      </c>
      <c r="Q87" s="102">
        <v>6280</v>
      </c>
      <c r="R87" s="79"/>
    </row>
    <row r="88" spans="1:18" s="94" customFormat="1" ht="20.25" customHeight="1">
      <c r="A88" s="109"/>
      <c r="B88" s="92" t="s">
        <v>176</v>
      </c>
      <c r="C88" s="76" t="s">
        <v>38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79"/>
      <c r="P88" s="79"/>
      <c r="Q88" s="79"/>
      <c r="R88" s="79"/>
    </row>
    <row r="89" spans="1:18" s="94" customFormat="1" ht="20.25" customHeight="1">
      <c r="A89" s="110"/>
      <c r="B89" s="92" t="s">
        <v>149</v>
      </c>
      <c r="C89" s="76" t="s">
        <v>38</v>
      </c>
      <c r="D89" s="99">
        <v>29200</v>
      </c>
      <c r="E89" s="99">
        <v>13600</v>
      </c>
      <c r="F89" s="99"/>
      <c r="G89" s="99"/>
      <c r="H89" s="99"/>
      <c r="I89" s="99"/>
      <c r="J89" s="99"/>
      <c r="K89" s="99"/>
      <c r="L89" s="99"/>
      <c r="M89" s="99"/>
      <c r="N89" s="99"/>
      <c r="O89" s="79"/>
      <c r="P89" s="79"/>
      <c r="Q89" s="79"/>
      <c r="R89" s="79"/>
    </row>
    <row r="90" spans="1:18" ht="33" customHeight="1">
      <c r="A90" s="115" t="s">
        <v>160</v>
      </c>
      <c r="B90" s="116"/>
      <c r="C90" s="20" t="s">
        <v>52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71"/>
      <c r="R90" s="71"/>
    </row>
    <row r="91" spans="1:18" ht="30">
      <c r="A91" s="56">
        <v>42</v>
      </c>
      <c r="B91" s="45" t="s">
        <v>137</v>
      </c>
      <c r="C91" s="20" t="s">
        <v>52</v>
      </c>
      <c r="D91" s="86">
        <v>1961223.8</v>
      </c>
      <c r="E91" s="86">
        <v>2110320.8</v>
      </c>
      <c r="F91" s="86">
        <f>F92+F104</f>
        <v>2530362.1</v>
      </c>
      <c r="G91" s="86">
        <f>G92+G104</f>
        <v>1814381.6</v>
      </c>
      <c r="H91" s="86">
        <f>H92+H104</f>
        <v>1836839</v>
      </c>
      <c r="I91" s="21"/>
      <c r="J91" s="86">
        <f>J92+J104</f>
        <v>1720044.5</v>
      </c>
      <c r="K91" s="86">
        <f>K92+K104</f>
        <v>1736754</v>
      </c>
      <c r="L91" s="21"/>
      <c r="M91" s="86">
        <f>M92+M104</f>
        <v>1742361</v>
      </c>
      <c r="N91" s="86">
        <f>N92+N104</f>
        <v>1763957</v>
      </c>
      <c r="O91" s="21"/>
      <c r="P91" s="21"/>
      <c r="Q91" s="71"/>
      <c r="R91" s="71"/>
    </row>
    <row r="92" spans="1:18" ht="15">
      <c r="A92" s="56">
        <v>43</v>
      </c>
      <c r="B92" s="45" t="s">
        <v>107</v>
      </c>
      <c r="C92" s="20" t="s">
        <v>52</v>
      </c>
      <c r="D92" s="86">
        <v>356344.5</v>
      </c>
      <c r="E92" s="86">
        <v>369967.1</v>
      </c>
      <c r="F92" s="86">
        <f>F93+F103</f>
        <v>430328.4</v>
      </c>
      <c r="G92" s="86">
        <f>G93+G103</f>
        <v>429311</v>
      </c>
      <c r="H92" s="86">
        <f>H93+H103</f>
        <v>436639</v>
      </c>
      <c r="I92" s="21"/>
      <c r="J92" s="86">
        <f>J93+J103</f>
        <v>440451</v>
      </c>
      <c r="K92" s="86">
        <f>K93+K103</f>
        <v>446254</v>
      </c>
      <c r="L92" s="21"/>
      <c r="M92" s="86">
        <f>M93+M103</f>
        <v>447361</v>
      </c>
      <c r="N92" s="86">
        <f>N93+N103</f>
        <v>458857</v>
      </c>
      <c r="O92" s="21"/>
      <c r="P92" s="21"/>
      <c r="Q92" s="71"/>
      <c r="R92" s="71"/>
    </row>
    <row r="93" spans="1:18" ht="45">
      <c r="A93" s="108">
        <v>44</v>
      </c>
      <c r="B93" s="45" t="s">
        <v>138</v>
      </c>
      <c r="C93" s="20" t="s">
        <v>52</v>
      </c>
      <c r="D93" s="86">
        <v>323537.2</v>
      </c>
      <c r="E93" s="86">
        <v>331858.02</v>
      </c>
      <c r="F93" s="86">
        <v>398677.4</v>
      </c>
      <c r="G93" s="86">
        <v>398511</v>
      </c>
      <c r="H93" s="86">
        <v>404767</v>
      </c>
      <c r="I93" s="21"/>
      <c r="J93" s="86">
        <v>408951</v>
      </c>
      <c r="K93" s="86">
        <v>413587</v>
      </c>
      <c r="L93" s="21"/>
      <c r="M93" s="86">
        <v>414461</v>
      </c>
      <c r="N93" s="86">
        <v>425357</v>
      </c>
      <c r="O93" s="21"/>
      <c r="P93" s="21"/>
      <c r="Q93" s="71"/>
      <c r="R93" s="71"/>
    </row>
    <row r="94" spans="1:18" ht="15">
      <c r="A94" s="109"/>
      <c r="B94" s="35" t="s">
        <v>109</v>
      </c>
      <c r="C94" s="20" t="s">
        <v>52</v>
      </c>
      <c r="D94" s="86">
        <v>249935.6</v>
      </c>
      <c r="E94" s="86">
        <v>256131.6</v>
      </c>
      <c r="F94" s="86">
        <v>303946</v>
      </c>
      <c r="G94" s="87">
        <v>306000</v>
      </c>
      <c r="H94" s="86">
        <v>308500</v>
      </c>
      <c r="I94" s="21"/>
      <c r="J94" s="86">
        <v>310900</v>
      </c>
      <c r="K94" s="86">
        <v>311805</v>
      </c>
      <c r="L94" s="21"/>
      <c r="M94" s="86">
        <v>312400</v>
      </c>
      <c r="N94" s="86">
        <v>319200</v>
      </c>
      <c r="O94" s="21"/>
      <c r="P94" s="21"/>
      <c r="Q94" s="71"/>
      <c r="R94" s="71"/>
    </row>
    <row r="95" spans="1:18" ht="15">
      <c r="A95" s="109"/>
      <c r="B95" s="35" t="s">
        <v>111</v>
      </c>
      <c r="C95" s="20" t="s">
        <v>52</v>
      </c>
      <c r="D95" s="86">
        <v>8772.5</v>
      </c>
      <c r="E95" s="86">
        <v>11575.2</v>
      </c>
      <c r="F95" s="87">
        <v>12045</v>
      </c>
      <c r="G95" s="86">
        <v>12200</v>
      </c>
      <c r="H95" s="86">
        <v>12800</v>
      </c>
      <c r="I95" s="21"/>
      <c r="J95" s="86">
        <v>12900</v>
      </c>
      <c r="K95" s="86">
        <v>13100</v>
      </c>
      <c r="L95" s="21"/>
      <c r="M95" s="86">
        <v>12840</v>
      </c>
      <c r="N95" s="86">
        <v>13380</v>
      </c>
      <c r="O95" s="21"/>
      <c r="P95" s="21"/>
      <c r="Q95" s="71"/>
      <c r="R95" s="71"/>
    </row>
    <row r="96" spans="1:18" ht="15">
      <c r="A96" s="109"/>
      <c r="B96" s="35" t="s">
        <v>113</v>
      </c>
      <c r="C96" s="20" t="s">
        <v>52</v>
      </c>
      <c r="D96" s="86">
        <v>6487.4</v>
      </c>
      <c r="E96" s="86">
        <v>4658.3</v>
      </c>
      <c r="F96" s="86">
        <v>5280</v>
      </c>
      <c r="G96" s="86">
        <v>5300</v>
      </c>
      <c r="H96" s="86">
        <v>5400</v>
      </c>
      <c r="I96" s="21"/>
      <c r="J96" s="86">
        <v>5350</v>
      </c>
      <c r="K96" s="86">
        <v>5450</v>
      </c>
      <c r="L96" s="21"/>
      <c r="M96" s="86">
        <v>5420</v>
      </c>
      <c r="N96" s="86">
        <v>5545</v>
      </c>
      <c r="O96" s="21"/>
      <c r="P96" s="21"/>
      <c r="Q96" s="71"/>
      <c r="R96" s="71"/>
    </row>
    <row r="97" spans="1:18" ht="15">
      <c r="A97" s="109"/>
      <c r="B97" s="35" t="s">
        <v>117</v>
      </c>
      <c r="C97" s="20" t="s">
        <v>52</v>
      </c>
      <c r="D97" s="87">
        <v>15745.4</v>
      </c>
      <c r="E97" s="87">
        <v>14254.5</v>
      </c>
      <c r="F97" s="87">
        <v>19000</v>
      </c>
      <c r="G97" s="86">
        <v>18900</v>
      </c>
      <c r="H97" s="86">
        <v>19100</v>
      </c>
      <c r="I97" s="21"/>
      <c r="J97" s="86">
        <v>19000</v>
      </c>
      <c r="K97" s="86">
        <v>19200</v>
      </c>
      <c r="L97" s="21"/>
      <c r="M97" s="86">
        <v>19200</v>
      </c>
      <c r="N97" s="86">
        <v>19400</v>
      </c>
      <c r="O97" s="21"/>
      <c r="P97" s="21"/>
      <c r="Q97" s="71"/>
      <c r="R97" s="71"/>
    </row>
    <row r="98" spans="1:18" ht="15">
      <c r="A98" s="109"/>
      <c r="B98" s="35" t="s">
        <v>162</v>
      </c>
      <c r="C98" s="20" t="s">
        <v>52</v>
      </c>
      <c r="D98" s="87">
        <v>-9.1</v>
      </c>
      <c r="E98" s="87">
        <v>148.6</v>
      </c>
      <c r="F98" s="87">
        <v>2</v>
      </c>
      <c r="G98" s="87">
        <v>1</v>
      </c>
      <c r="H98" s="87">
        <v>1.2</v>
      </c>
      <c r="I98" s="21"/>
      <c r="J98" s="86">
        <v>1.3</v>
      </c>
      <c r="K98" s="86">
        <v>1.5</v>
      </c>
      <c r="L98" s="21"/>
      <c r="M98" s="86">
        <v>1.5</v>
      </c>
      <c r="N98" s="86">
        <v>1.7</v>
      </c>
      <c r="O98" s="21"/>
      <c r="P98" s="21"/>
      <c r="Q98" s="71"/>
      <c r="R98" s="71"/>
    </row>
    <row r="99" spans="1:18" ht="15">
      <c r="A99" s="109"/>
      <c r="B99" s="35" t="s">
        <v>163</v>
      </c>
      <c r="C99" s="20" t="s">
        <v>52</v>
      </c>
      <c r="D99" s="87">
        <v>17653.73</v>
      </c>
      <c r="E99" s="87">
        <v>4602.7</v>
      </c>
      <c r="F99" s="87">
        <v>70.4</v>
      </c>
      <c r="G99" s="87">
        <v>10</v>
      </c>
      <c r="H99" s="87">
        <v>15</v>
      </c>
      <c r="I99" s="21"/>
      <c r="J99" s="86">
        <v>0</v>
      </c>
      <c r="K99" s="86">
        <v>0</v>
      </c>
      <c r="L99" s="21"/>
      <c r="M99" s="86">
        <v>0</v>
      </c>
      <c r="N99" s="86">
        <v>0</v>
      </c>
      <c r="O99" s="21"/>
      <c r="P99" s="21"/>
      <c r="Q99" s="71"/>
      <c r="R99" s="71"/>
    </row>
    <row r="100" spans="1:18" ht="30">
      <c r="A100" s="109"/>
      <c r="B100" s="35" t="s">
        <v>165</v>
      </c>
      <c r="C100" s="20" t="s">
        <v>52</v>
      </c>
      <c r="D100" s="87">
        <v>625</v>
      </c>
      <c r="E100" s="87">
        <v>12239.3</v>
      </c>
      <c r="F100" s="86">
        <v>10200</v>
      </c>
      <c r="G100" s="86">
        <v>10000</v>
      </c>
      <c r="H100" s="86">
        <v>10500</v>
      </c>
      <c r="I100" s="21"/>
      <c r="J100" s="86">
        <v>11500</v>
      </c>
      <c r="K100" s="86">
        <v>12930</v>
      </c>
      <c r="L100" s="21"/>
      <c r="M100" s="86">
        <v>12600</v>
      </c>
      <c r="N100" s="86">
        <v>13930</v>
      </c>
      <c r="O100" s="21"/>
      <c r="P100" s="21"/>
      <c r="Q100" s="71"/>
      <c r="R100" s="71"/>
    </row>
    <row r="101" spans="1:18" ht="15">
      <c r="A101" s="109"/>
      <c r="B101" s="35" t="s">
        <v>164</v>
      </c>
      <c r="C101" s="20" t="s">
        <v>52</v>
      </c>
      <c r="D101" s="87">
        <v>8263.4</v>
      </c>
      <c r="E101" s="87">
        <v>8227.2</v>
      </c>
      <c r="F101" s="86">
        <v>8200</v>
      </c>
      <c r="G101" s="86">
        <v>8000</v>
      </c>
      <c r="H101" s="86">
        <v>8300</v>
      </c>
      <c r="I101" s="21"/>
      <c r="J101" s="86">
        <v>8300</v>
      </c>
      <c r="K101" s="86">
        <v>8600</v>
      </c>
      <c r="L101" s="21"/>
      <c r="M101" s="86">
        <v>8500</v>
      </c>
      <c r="N101" s="86">
        <v>8800</v>
      </c>
      <c r="O101" s="21"/>
      <c r="P101" s="21"/>
      <c r="Q101" s="71"/>
      <c r="R101" s="71"/>
    </row>
    <row r="102" spans="1:18" ht="15">
      <c r="A102" s="110"/>
      <c r="B102" s="35" t="s">
        <v>161</v>
      </c>
      <c r="C102" s="20" t="s">
        <v>52</v>
      </c>
      <c r="D102" s="86">
        <v>0</v>
      </c>
      <c r="E102" s="86">
        <v>0</v>
      </c>
      <c r="F102" s="86">
        <v>0</v>
      </c>
      <c r="G102" s="86">
        <v>0</v>
      </c>
      <c r="H102" s="86">
        <v>0</v>
      </c>
      <c r="I102" s="21"/>
      <c r="J102" s="86">
        <v>0</v>
      </c>
      <c r="K102" s="86">
        <v>0</v>
      </c>
      <c r="L102" s="21"/>
      <c r="M102" s="86">
        <v>0</v>
      </c>
      <c r="N102" s="86">
        <v>0</v>
      </c>
      <c r="O102" s="21"/>
      <c r="P102" s="21"/>
      <c r="Q102" s="71"/>
      <c r="R102" s="71"/>
    </row>
    <row r="103" spans="1:18" ht="15">
      <c r="A103" s="56">
        <v>45</v>
      </c>
      <c r="B103" s="45" t="s">
        <v>118</v>
      </c>
      <c r="C103" s="20" t="s">
        <v>52</v>
      </c>
      <c r="D103" s="86">
        <v>32807.3</v>
      </c>
      <c r="E103" s="86">
        <v>38109.1</v>
      </c>
      <c r="F103" s="86">
        <v>31651</v>
      </c>
      <c r="G103" s="86">
        <v>30800</v>
      </c>
      <c r="H103" s="86">
        <v>31872</v>
      </c>
      <c r="I103" s="21"/>
      <c r="J103" s="86">
        <v>31500</v>
      </c>
      <c r="K103" s="86">
        <v>32667</v>
      </c>
      <c r="L103" s="21"/>
      <c r="M103" s="86">
        <v>32900</v>
      </c>
      <c r="N103" s="86">
        <v>33500</v>
      </c>
      <c r="O103" s="21"/>
      <c r="P103" s="21"/>
      <c r="Q103" s="71"/>
      <c r="R103" s="71"/>
    </row>
    <row r="104" spans="1:18" ht="15">
      <c r="A104" s="44">
        <v>46</v>
      </c>
      <c r="B104" s="45" t="s">
        <v>166</v>
      </c>
      <c r="C104" s="20" t="s">
        <v>52</v>
      </c>
      <c r="D104" s="87">
        <v>1604879.3</v>
      </c>
      <c r="E104" s="87">
        <v>1740353.7</v>
      </c>
      <c r="F104" s="87">
        <f>2100317.2-283.5</f>
        <v>2100033.7</v>
      </c>
      <c r="G104" s="87">
        <v>1385070.6</v>
      </c>
      <c r="H104" s="89">
        <v>1400200</v>
      </c>
      <c r="I104" s="21"/>
      <c r="J104" s="87">
        <v>1279593.5</v>
      </c>
      <c r="K104" s="89">
        <v>1290500</v>
      </c>
      <c r="L104" s="21"/>
      <c r="M104" s="87">
        <v>1295000</v>
      </c>
      <c r="N104" s="89">
        <v>1305100</v>
      </c>
      <c r="O104" s="21"/>
      <c r="P104" s="21"/>
      <c r="Q104" s="71"/>
      <c r="R104" s="71"/>
    </row>
    <row r="105" spans="1:18" ht="56.25" customHeight="1">
      <c r="A105" s="108">
        <v>47</v>
      </c>
      <c r="B105" s="45" t="s">
        <v>139</v>
      </c>
      <c r="C105" s="20" t="s">
        <v>52</v>
      </c>
      <c r="D105" s="86">
        <v>1947758</v>
      </c>
      <c r="E105" s="86">
        <v>2118143.4</v>
      </c>
      <c r="F105" s="86">
        <f>F106+F108+F109+F110+F112+F113+F115+F116+F117+F118</f>
        <v>2540934.1</v>
      </c>
      <c r="G105" s="86">
        <f>G106+G108+G109+G110+G112+G113+G115+G116+G117+G118</f>
        <v>1829344.8</v>
      </c>
      <c r="H105" s="86">
        <f>H106+H108+H109+H110+H112+H113+H115+H116+H117+H118</f>
        <v>1848847.8</v>
      </c>
      <c r="I105" s="21"/>
      <c r="J105" s="86">
        <f>J106+J108+J109+J110+J112+J113+J115+J116+J117+J118</f>
        <v>1733401.4</v>
      </c>
      <c r="K105" s="86">
        <f>K106+K108+K109+K110+K112+K113+K115+K116+K117+K118</f>
        <v>1748141.4</v>
      </c>
      <c r="L105" s="21"/>
      <c r="M105" s="86">
        <f>M106+M108+M109+M110+M112+M113+M115+M116+M117+M118</f>
        <v>1755240.4</v>
      </c>
      <c r="N105" s="86">
        <f>N106+N108+N109+N110+N112+N113+N115+N116+N117+N118</f>
        <v>1773980.4</v>
      </c>
      <c r="O105" s="21"/>
      <c r="P105" s="21"/>
      <c r="Q105" s="71"/>
      <c r="R105" s="71"/>
    </row>
    <row r="106" spans="1:18" ht="19.5" customHeight="1">
      <c r="A106" s="109"/>
      <c r="B106" s="35" t="s">
        <v>124</v>
      </c>
      <c r="C106" s="20" t="s">
        <v>52</v>
      </c>
      <c r="D106" s="86">
        <v>71913.5</v>
      </c>
      <c r="E106" s="86">
        <v>85737.2</v>
      </c>
      <c r="F106" s="88">
        <v>129306.2</v>
      </c>
      <c r="G106" s="86">
        <v>99900</v>
      </c>
      <c r="H106" s="86">
        <v>101429</v>
      </c>
      <c r="I106" s="21"/>
      <c r="J106" s="86">
        <v>98600</v>
      </c>
      <c r="K106" s="86">
        <v>100900</v>
      </c>
      <c r="L106" s="21"/>
      <c r="M106" s="86">
        <v>95100</v>
      </c>
      <c r="N106" s="86">
        <v>97540</v>
      </c>
      <c r="O106" s="21"/>
      <c r="P106" s="21"/>
      <c r="Q106" s="71"/>
      <c r="R106" s="71"/>
    </row>
    <row r="107" spans="1:18" ht="15">
      <c r="A107" s="109"/>
      <c r="B107" s="35" t="s">
        <v>125</v>
      </c>
      <c r="C107" s="20" t="s">
        <v>52</v>
      </c>
      <c r="D107" s="86">
        <v>0</v>
      </c>
      <c r="E107" s="86">
        <v>0</v>
      </c>
      <c r="F107" s="86">
        <v>0</v>
      </c>
      <c r="G107" s="86">
        <v>0</v>
      </c>
      <c r="H107" s="86">
        <v>0</v>
      </c>
      <c r="I107" s="21"/>
      <c r="J107" s="86">
        <v>0</v>
      </c>
      <c r="K107" s="86">
        <v>0</v>
      </c>
      <c r="L107" s="21"/>
      <c r="M107" s="86">
        <v>0</v>
      </c>
      <c r="N107" s="86">
        <f>K107</f>
        <v>0</v>
      </c>
      <c r="O107" s="21"/>
      <c r="P107" s="21"/>
      <c r="Q107" s="71"/>
      <c r="R107" s="71"/>
    </row>
    <row r="108" spans="1:18" ht="30">
      <c r="A108" s="109"/>
      <c r="B108" s="35" t="s">
        <v>126</v>
      </c>
      <c r="C108" s="20" t="s">
        <v>52</v>
      </c>
      <c r="D108" s="86">
        <v>10546.7</v>
      </c>
      <c r="E108" s="86">
        <v>10930.9</v>
      </c>
      <c r="F108" s="88">
        <v>13469.1</v>
      </c>
      <c r="G108" s="86">
        <v>13500</v>
      </c>
      <c r="H108" s="86">
        <v>13800</v>
      </c>
      <c r="I108" s="21"/>
      <c r="J108" s="86">
        <v>13750</v>
      </c>
      <c r="K108" s="86">
        <v>14880</v>
      </c>
      <c r="L108" s="21"/>
      <c r="M108" s="86">
        <v>14900</v>
      </c>
      <c r="N108" s="86">
        <v>15200</v>
      </c>
      <c r="O108" s="21"/>
      <c r="P108" s="21"/>
      <c r="Q108" s="71"/>
      <c r="R108" s="71"/>
    </row>
    <row r="109" spans="1:18" ht="15">
      <c r="A109" s="109"/>
      <c r="B109" s="35" t="s">
        <v>127</v>
      </c>
      <c r="C109" s="20" t="s">
        <v>52</v>
      </c>
      <c r="D109" s="86">
        <v>131208.3</v>
      </c>
      <c r="E109" s="86">
        <v>95965.6</v>
      </c>
      <c r="F109" s="88">
        <v>198924.6</v>
      </c>
      <c r="G109" s="86">
        <v>182220</v>
      </c>
      <c r="H109" s="86">
        <v>184640</v>
      </c>
      <c r="I109" s="21"/>
      <c r="J109" s="86">
        <v>152860</v>
      </c>
      <c r="K109" s="86">
        <v>153600</v>
      </c>
      <c r="L109" s="21"/>
      <c r="M109" s="86">
        <v>146320</v>
      </c>
      <c r="N109" s="86">
        <v>148750</v>
      </c>
      <c r="O109" s="21"/>
      <c r="P109" s="21"/>
      <c r="Q109" s="71"/>
      <c r="R109" s="71"/>
    </row>
    <row r="110" spans="1:18" ht="15">
      <c r="A110" s="109"/>
      <c r="B110" s="35" t="s">
        <v>128</v>
      </c>
      <c r="C110" s="20" t="s">
        <v>52</v>
      </c>
      <c r="D110" s="86">
        <v>410337.3</v>
      </c>
      <c r="E110" s="86">
        <v>608278.5</v>
      </c>
      <c r="F110" s="88">
        <v>581174.6</v>
      </c>
      <c r="G110" s="86">
        <v>425140</v>
      </c>
      <c r="H110" s="86">
        <v>431800</v>
      </c>
      <c r="I110" s="21"/>
      <c r="J110" s="86">
        <v>401550</v>
      </c>
      <c r="K110" s="86">
        <v>406400</v>
      </c>
      <c r="L110" s="21"/>
      <c r="M110" s="86">
        <v>420100</v>
      </c>
      <c r="N110" s="86">
        <v>424850</v>
      </c>
      <c r="O110" s="21"/>
      <c r="P110" s="21"/>
      <c r="Q110" s="71"/>
      <c r="R110" s="71"/>
    </row>
    <row r="111" spans="1:18" ht="15">
      <c r="A111" s="109"/>
      <c r="B111" s="35" t="s">
        <v>129</v>
      </c>
      <c r="C111" s="20" t="s">
        <v>52</v>
      </c>
      <c r="D111" s="86">
        <v>0</v>
      </c>
      <c r="E111" s="86">
        <v>0</v>
      </c>
      <c r="F111" s="86">
        <v>0</v>
      </c>
      <c r="G111" s="86">
        <v>0</v>
      </c>
      <c r="H111" s="86">
        <v>0</v>
      </c>
      <c r="I111" s="21"/>
      <c r="J111" s="86">
        <v>0</v>
      </c>
      <c r="K111" s="86">
        <v>0</v>
      </c>
      <c r="L111" s="21"/>
      <c r="M111" s="86">
        <v>0</v>
      </c>
      <c r="N111" s="86">
        <f>K111</f>
        <v>0</v>
      </c>
      <c r="O111" s="21"/>
      <c r="P111" s="21"/>
      <c r="Q111" s="71"/>
      <c r="R111" s="71"/>
    </row>
    <row r="112" spans="1:18" ht="15">
      <c r="A112" s="109"/>
      <c r="B112" s="35" t="s">
        <v>130</v>
      </c>
      <c r="C112" s="20" t="s">
        <v>52</v>
      </c>
      <c r="D112" s="86">
        <v>958472.4</v>
      </c>
      <c r="E112" s="86">
        <v>931824.7</v>
      </c>
      <c r="F112" s="88">
        <v>1067498.9</v>
      </c>
      <c r="G112" s="86">
        <v>751985</v>
      </c>
      <c r="H112" s="86">
        <v>756800</v>
      </c>
      <c r="I112" s="21"/>
      <c r="J112" s="86">
        <v>721000</v>
      </c>
      <c r="K112" s="86">
        <v>721100</v>
      </c>
      <c r="L112" s="21"/>
      <c r="M112" s="86">
        <v>718100</v>
      </c>
      <c r="N112" s="86">
        <v>720800</v>
      </c>
      <c r="O112" s="21"/>
      <c r="P112" s="21"/>
      <c r="Q112" s="71"/>
      <c r="R112" s="71"/>
    </row>
    <row r="113" spans="1:18" ht="15">
      <c r="A113" s="109"/>
      <c r="B113" s="35" t="s">
        <v>131</v>
      </c>
      <c r="C113" s="20" t="s">
        <v>52</v>
      </c>
      <c r="D113" s="86">
        <v>93888.6</v>
      </c>
      <c r="E113" s="86">
        <v>89937.2</v>
      </c>
      <c r="F113" s="88">
        <v>99902.5</v>
      </c>
      <c r="G113" s="86">
        <v>85200</v>
      </c>
      <c r="H113" s="86">
        <v>87000</v>
      </c>
      <c r="I113" s="21"/>
      <c r="J113" s="86">
        <v>82950</v>
      </c>
      <c r="K113" s="86">
        <v>83800</v>
      </c>
      <c r="L113" s="21"/>
      <c r="M113" s="86">
        <v>96650</v>
      </c>
      <c r="N113" s="86">
        <v>98720</v>
      </c>
      <c r="O113" s="21"/>
      <c r="P113" s="21"/>
      <c r="Q113" s="71"/>
      <c r="R113" s="71"/>
    </row>
    <row r="114" spans="1:18" ht="15">
      <c r="A114" s="109"/>
      <c r="B114" s="35" t="s">
        <v>132</v>
      </c>
      <c r="C114" s="20" t="s">
        <v>52</v>
      </c>
      <c r="D114" s="86">
        <v>0</v>
      </c>
      <c r="E114" s="86">
        <v>0</v>
      </c>
      <c r="F114" s="86">
        <v>0</v>
      </c>
      <c r="G114" s="86">
        <v>0</v>
      </c>
      <c r="H114" s="86">
        <v>0</v>
      </c>
      <c r="I114" s="21"/>
      <c r="J114" s="87">
        <v>0</v>
      </c>
      <c r="K114" s="87">
        <v>0</v>
      </c>
      <c r="L114" s="79"/>
      <c r="M114" s="87">
        <v>0</v>
      </c>
      <c r="N114" s="86">
        <f>K114</f>
        <v>0</v>
      </c>
      <c r="O114" s="21"/>
      <c r="P114" s="21"/>
      <c r="Q114" s="71"/>
      <c r="R114" s="71"/>
    </row>
    <row r="115" spans="1:18" ht="15">
      <c r="A115" s="109"/>
      <c r="B115" s="35" t="s">
        <v>133</v>
      </c>
      <c r="C115" s="20" t="s">
        <v>52</v>
      </c>
      <c r="D115" s="86">
        <v>222538</v>
      </c>
      <c r="E115" s="86">
        <v>237448.8</v>
      </c>
      <c r="F115" s="88">
        <v>382212.4</v>
      </c>
      <c r="G115" s="86">
        <v>225930</v>
      </c>
      <c r="H115" s="86">
        <v>227511</v>
      </c>
      <c r="I115" s="21"/>
      <c r="J115" s="87">
        <f>217900-500</f>
        <v>217400</v>
      </c>
      <c r="K115" s="87">
        <v>218800</v>
      </c>
      <c r="L115" s="79"/>
      <c r="M115" s="87">
        <f>217400+500</f>
        <v>217900</v>
      </c>
      <c r="N115" s="86">
        <v>219800</v>
      </c>
      <c r="O115" s="21"/>
      <c r="P115" s="21"/>
      <c r="Q115" s="71"/>
      <c r="R115" s="71"/>
    </row>
    <row r="116" spans="1:18" ht="15">
      <c r="A116" s="109"/>
      <c r="B116" s="35" t="s">
        <v>134</v>
      </c>
      <c r="C116" s="20" t="s">
        <v>52</v>
      </c>
      <c r="D116" s="86">
        <v>39127.5</v>
      </c>
      <c r="E116" s="86">
        <v>48259.9</v>
      </c>
      <c r="F116" s="88">
        <v>56930.1</v>
      </c>
      <c r="G116" s="86">
        <v>32900</v>
      </c>
      <c r="H116" s="86">
        <v>33100</v>
      </c>
      <c r="I116" s="21"/>
      <c r="J116" s="86">
        <v>33000</v>
      </c>
      <c r="K116" s="86">
        <v>35700</v>
      </c>
      <c r="L116" s="21"/>
      <c r="M116" s="86">
        <v>33200</v>
      </c>
      <c r="N116" s="86">
        <v>34900</v>
      </c>
      <c r="O116" s="21"/>
      <c r="P116" s="21"/>
      <c r="Q116" s="71"/>
      <c r="R116" s="71"/>
    </row>
    <row r="117" spans="1:18" ht="15">
      <c r="A117" s="109"/>
      <c r="B117" s="35" t="s">
        <v>135</v>
      </c>
      <c r="C117" s="20" t="s">
        <v>52</v>
      </c>
      <c r="D117" s="86">
        <v>9666.1</v>
      </c>
      <c r="E117" s="86">
        <v>9741.3</v>
      </c>
      <c r="F117" s="88">
        <v>11501.5</v>
      </c>
      <c r="G117" s="86">
        <v>11902</v>
      </c>
      <c r="H117" s="86">
        <v>12100</v>
      </c>
      <c r="I117" s="21"/>
      <c r="J117" s="86">
        <v>12050</v>
      </c>
      <c r="K117" s="86">
        <v>12720</v>
      </c>
      <c r="L117" s="21"/>
      <c r="M117" s="86">
        <v>12750</v>
      </c>
      <c r="N117" s="86">
        <v>13200</v>
      </c>
      <c r="O117" s="21"/>
      <c r="P117" s="21"/>
      <c r="Q117" s="71"/>
      <c r="R117" s="71"/>
    </row>
    <row r="118" spans="1:18" ht="18.75" customHeight="1">
      <c r="A118" s="110"/>
      <c r="B118" s="35" t="s">
        <v>136</v>
      </c>
      <c r="C118" s="20" t="s">
        <v>52</v>
      </c>
      <c r="D118" s="86">
        <v>59.6</v>
      </c>
      <c r="E118" s="86">
        <v>19.3</v>
      </c>
      <c r="F118" s="86">
        <v>14.2</v>
      </c>
      <c r="G118" s="87">
        <v>667.8</v>
      </c>
      <c r="H118" s="87">
        <v>667.8</v>
      </c>
      <c r="I118" s="21"/>
      <c r="J118" s="86">
        <v>241.4</v>
      </c>
      <c r="K118" s="86">
        <v>241.4</v>
      </c>
      <c r="L118" s="21"/>
      <c r="M118" s="86">
        <v>220.4</v>
      </c>
      <c r="N118" s="86">
        <v>220.4</v>
      </c>
      <c r="O118" s="21"/>
      <c r="P118" s="21"/>
      <c r="Q118" s="71"/>
      <c r="R118" s="71"/>
    </row>
    <row r="119" spans="1:18" ht="52.5" customHeight="1">
      <c r="A119" s="56">
        <v>48</v>
      </c>
      <c r="B119" s="45" t="s">
        <v>143</v>
      </c>
      <c r="C119" s="20" t="s">
        <v>52</v>
      </c>
      <c r="D119" s="86">
        <v>13465.8</v>
      </c>
      <c r="E119" s="86">
        <v>-7822.6</v>
      </c>
      <c r="F119" s="86">
        <f>F91-F105</f>
        <v>-10572</v>
      </c>
      <c r="G119" s="86">
        <f>G91-G105</f>
        <v>-14963.199999999953</v>
      </c>
      <c r="H119" s="86">
        <f>H91-H105</f>
        <v>-12008.800000000047</v>
      </c>
      <c r="I119" s="21"/>
      <c r="J119" s="86">
        <f>J91-J105</f>
        <v>-13356.899999999907</v>
      </c>
      <c r="K119" s="86">
        <f>K91-K105</f>
        <v>-11387.399999999907</v>
      </c>
      <c r="L119" s="21"/>
      <c r="M119" s="86">
        <f>M91-M105</f>
        <v>-12879.399999999907</v>
      </c>
      <c r="N119" s="86">
        <f>N91-N105</f>
        <v>-10023.399999999907</v>
      </c>
      <c r="O119" s="21"/>
      <c r="P119" s="21"/>
      <c r="Q119" s="71"/>
      <c r="R119" s="71"/>
    </row>
    <row r="120" spans="1:18" ht="36" customHeight="1">
      <c r="A120" s="56">
        <v>49</v>
      </c>
      <c r="B120" s="45" t="s">
        <v>140</v>
      </c>
      <c r="C120" s="20" t="s">
        <v>52</v>
      </c>
      <c r="D120" s="86">
        <v>14162</v>
      </c>
      <c r="E120" s="86">
        <v>14162</v>
      </c>
      <c r="F120" s="86">
        <v>14162</v>
      </c>
      <c r="G120" s="86">
        <v>12745.8</v>
      </c>
      <c r="H120" s="86">
        <v>12745.8</v>
      </c>
      <c r="I120" s="21"/>
      <c r="J120" s="86">
        <v>11329.6</v>
      </c>
      <c r="K120" s="86">
        <v>11329.6</v>
      </c>
      <c r="L120" s="21"/>
      <c r="M120" s="86">
        <v>9913.4</v>
      </c>
      <c r="N120" s="86">
        <v>9913.4</v>
      </c>
      <c r="O120" s="21"/>
      <c r="P120" s="21"/>
      <c r="Q120" s="71"/>
      <c r="R120" s="71"/>
    </row>
    <row r="122" spans="1:15" ht="15" customHeight="1">
      <c r="A122" s="103"/>
      <c r="B122" s="103"/>
      <c r="C122" s="147" t="s">
        <v>186</v>
      </c>
      <c r="D122" s="147"/>
      <c r="E122" s="147"/>
      <c r="F122" s="103"/>
      <c r="G122" s="103"/>
      <c r="H122" s="103"/>
      <c r="I122" s="103"/>
      <c r="J122" s="103"/>
      <c r="K122" s="103" t="s">
        <v>187</v>
      </c>
      <c r="L122" s="103"/>
      <c r="M122" s="103"/>
      <c r="N122" s="103"/>
      <c r="O122" s="103"/>
    </row>
    <row r="124" spans="3:4" ht="15">
      <c r="C124" s="106"/>
      <c r="D124" s="107"/>
    </row>
    <row r="125" spans="3:4" ht="15">
      <c r="C125" s="106"/>
      <c r="D125" s="107"/>
    </row>
    <row r="126" spans="3:4" ht="15">
      <c r="C126" s="106"/>
      <c r="D126" s="107"/>
    </row>
  </sheetData>
  <sheetProtection/>
  <mergeCells count="56">
    <mergeCell ref="J1:N1"/>
    <mergeCell ref="C122:E122"/>
    <mergeCell ref="Q6:R6"/>
    <mergeCell ref="A74:B74"/>
    <mergeCell ref="A78:A89"/>
    <mergeCell ref="A57:A58"/>
    <mergeCell ref="B57:B58"/>
    <mergeCell ref="A59:B59"/>
    <mergeCell ref="B67:B68"/>
    <mergeCell ref="A48:A49"/>
    <mergeCell ref="B48:B49"/>
    <mergeCell ref="A51:A52"/>
    <mergeCell ref="A90:B90"/>
    <mergeCell ref="A93:A102"/>
    <mergeCell ref="A105:A118"/>
    <mergeCell ref="B69:B70"/>
    <mergeCell ref="A72:A73"/>
    <mergeCell ref="B72:B73"/>
    <mergeCell ref="A60:A70"/>
    <mergeCell ref="B60:B61"/>
    <mergeCell ref="B63:B64"/>
    <mergeCell ref="B65:B66"/>
    <mergeCell ref="B51:B52"/>
    <mergeCell ref="A53:B53"/>
    <mergeCell ref="A54:A55"/>
    <mergeCell ref="B54:B55"/>
    <mergeCell ref="A39:B39"/>
    <mergeCell ref="A43:A44"/>
    <mergeCell ref="B43:B44"/>
    <mergeCell ref="A45:B45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A18:A19"/>
    <mergeCell ref="B18:B19"/>
    <mergeCell ref="A9:B9"/>
    <mergeCell ref="J6:L6"/>
    <mergeCell ref="A10:A11"/>
    <mergeCell ref="B10:B11"/>
    <mergeCell ref="D6:D8"/>
    <mergeCell ref="E6:E8"/>
    <mergeCell ref="A5:A8"/>
    <mergeCell ref="B2:O2"/>
    <mergeCell ref="B3:O3"/>
    <mergeCell ref="M6:O6"/>
    <mergeCell ref="G6:I6"/>
    <mergeCell ref="B5:B8"/>
    <mergeCell ref="C5:C8"/>
    <mergeCell ref="F6:F8"/>
    <mergeCell ref="G5:R5"/>
  </mergeCells>
  <dataValidations count="2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P79:Q79 D89:E89 G89:H89 O84:O87 D84:L87 D79:L80 O79:O80 M79:N79">
      <formula1>0</formula1>
      <formula2>9.99999999999999E+132</formula2>
    </dataValidation>
    <dataValidation type="decimal" allowBlank="1" showInputMessage="1" errorTitle="Вводить можно только числа!" error="Ошибка ввода данных, см. методические рекомендации Раздел 1." sqref="E76:N76">
      <formula1>0</formula1>
      <formula2>9.99999999999999E+132</formula2>
    </dataValidation>
  </dataValidation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2:25" ht="25.5" customHeight="1">
      <c r="B2" s="153" t="s">
        <v>101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2:17" ht="6.7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25" ht="21.75" customHeight="1">
      <c r="B4" s="154" t="s">
        <v>74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6" spans="1:26" ht="19.5" customHeight="1">
      <c r="A6" s="155" t="s">
        <v>91</v>
      </c>
      <c r="B6" s="131" t="s">
        <v>0</v>
      </c>
      <c r="C6" s="131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31" t="s">
        <v>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5">
      <c r="A7" s="156"/>
      <c r="B7" s="131"/>
      <c r="C7" s="131"/>
      <c r="D7" s="131">
        <v>2014</v>
      </c>
      <c r="E7" s="131">
        <v>2015</v>
      </c>
      <c r="F7" s="131">
        <v>2016</v>
      </c>
      <c r="G7" s="131">
        <v>2017</v>
      </c>
      <c r="H7" s="131">
        <v>2018</v>
      </c>
      <c r="I7" s="134">
        <v>2019</v>
      </c>
      <c r="J7" s="135"/>
      <c r="K7" s="136"/>
      <c r="L7" s="134">
        <v>2020</v>
      </c>
      <c r="M7" s="135"/>
      <c r="N7" s="136"/>
      <c r="O7" s="137">
        <v>2021</v>
      </c>
      <c r="P7" s="138"/>
      <c r="Q7" s="139"/>
      <c r="R7" s="134">
        <v>2022</v>
      </c>
      <c r="S7" s="135"/>
      <c r="T7" s="136"/>
      <c r="U7" s="134">
        <v>2023</v>
      </c>
      <c r="V7" s="135"/>
      <c r="W7" s="136"/>
      <c r="X7" s="137">
        <v>2024</v>
      </c>
      <c r="Y7" s="138"/>
      <c r="Z7" s="139"/>
    </row>
    <row r="8" spans="1:26" ht="35.25" customHeight="1">
      <c r="A8" s="157"/>
      <c r="B8" s="131"/>
      <c r="C8" s="131"/>
      <c r="D8" s="131"/>
      <c r="E8" s="131"/>
      <c r="F8" s="131"/>
      <c r="G8" s="131"/>
      <c r="H8" s="131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73" t="s">
        <v>5</v>
      </c>
      <c r="B9" s="174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63">
        <v>1</v>
      </c>
      <c r="B10" s="150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63"/>
      <c r="B11" s="150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63">
        <v>3</v>
      </c>
      <c r="B13" s="150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63"/>
      <c r="B14" s="150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63">
        <v>5</v>
      </c>
      <c r="B16" s="150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63"/>
      <c r="B17" s="150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63">
        <v>7</v>
      </c>
      <c r="B19" s="150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63"/>
      <c r="B20" s="150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72">
        <v>9</v>
      </c>
      <c r="B22" s="171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72"/>
      <c r="B23" s="171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72"/>
      <c r="B24" s="171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72"/>
      <c r="B25" s="171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72"/>
      <c r="B26" s="171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72"/>
      <c r="B27" s="171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63">
        <v>10</v>
      </c>
      <c r="B28" s="150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63"/>
      <c r="B29" s="150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64" t="s">
        <v>155</v>
      </c>
      <c r="B31" s="165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63">
        <v>21</v>
      </c>
      <c r="B32" s="150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63"/>
      <c r="B33" s="150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61">
        <v>22</v>
      </c>
      <c r="B34" s="166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62"/>
      <c r="B35" s="167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64" t="s">
        <v>157</v>
      </c>
      <c r="B49" s="165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69">
        <v>73</v>
      </c>
      <c r="B52" s="168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70"/>
      <c r="B53" s="168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51" t="s">
        <v>158</v>
      </c>
      <c r="B54" s="152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63">
        <v>15</v>
      </c>
      <c r="B58" s="150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63"/>
      <c r="B59" s="150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63">
        <v>20</v>
      </c>
      <c r="B64" s="150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63"/>
      <c r="B65" s="150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73" t="s">
        <v>92</v>
      </c>
      <c r="B66" s="174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63">
        <v>36</v>
      </c>
      <c r="B67" s="150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63"/>
      <c r="B68" s="150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61">
        <v>37</v>
      </c>
      <c r="B69" s="166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62"/>
      <c r="B70" s="167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63">
        <v>40</v>
      </c>
      <c r="B73" s="150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63"/>
      <c r="B74" s="150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73" t="s">
        <v>93</v>
      </c>
      <c r="B75" s="174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108">
        <v>41</v>
      </c>
      <c r="B76" s="112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109"/>
      <c r="B77" s="112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109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109"/>
      <c r="B79" s="112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109"/>
      <c r="B80" s="112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109"/>
      <c r="B81" s="112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109"/>
      <c r="B82" s="112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109"/>
      <c r="B83" s="112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109"/>
      <c r="B84" s="112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18"/>
      <c r="B85" s="120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19"/>
      <c r="B86" s="121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63">
        <v>43</v>
      </c>
      <c r="B88" s="150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63"/>
      <c r="B89" s="150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75" t="s">
        <v>94</v>
      </c>
      <c r="B90" s="176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72">
        <v>44</v>
      </c>
      <c r="B91" s="171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72"/>
      <c r="B92" s="171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72">
        <v>45</v>
      </c>
      <c r="B93" s="171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72"/>
      <c r="B94" s="171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72">
        <v>46</v>
      </c>
      <c r="B95" s="171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72"/>
      <c r="B96" s="171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58">
        <v>47</v>
      </c>
      <c r="B97" s="177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59"/>
      <c r="B98" s="177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59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59"/>
      <c r="B100" s="177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59"/>
      <c r="B101" s="177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59"/>
      <c r="B102" s="177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59"/>
      <c r="B103" s="177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59"/>
      <c r="B104" s="177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59"/>
      <c r="B105" s="177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59"/>
      <c r="B106" s="17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60"/>
      <c r="B107" s="17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75" t="s">
        <v>95</v>
      </c>
      <c r="B110" s="176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73" t="s">
        <v>159</v>
      </c>
      <c r="B115" s="174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55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56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56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56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56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56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56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56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56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56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56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56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56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57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51" t="s">
        <v>160</v>
      </c>
      <c r="B133" s="152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64" t="s">
        <v>60</v>
      </c>
      <c r="B1" s="165"/>
      <c r="C1" s="2"/>
    </row>
    <row r="2" spans="1:3" ht="15">
      <c r="A2" s="163">
        <v>21</v>
      </c>
      <c r="B2" s="150" t="s">
        <v>83</v>
      </c>
      <c r="C2" s="2" t="s">
        <v>39</v>
      </c>
    </row>
    <row r="3" spans="1:3" ht="60">
      <c r="A3" s="163"/>
      <c r="B3" s="150"/>
      <c r="C3" s="2" t="s">
        <v>6</v>
      </c>
    </row>
    <row r="4" spans="1:3" ht="15">
      <c r="A4" s="180">
        <v>22</v>
      </c>
      <c r="B4" s="182" t="s">
        <v>87</v>
      </c>
      <c r="C4" s="2" t="s">
        <v>39</v>
      </c>
    </row>
    <row r="5" spans="1:3" ht="60">
      <c r="A5" s="181"/>
      <c r="B5" s="183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64" t="s">
        <v>73</v>
      </c>
      <c r="B8" s="165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Пользователь Windows</cp:lastModifiedBy>
  <cp:lastPrinted>2022-11-11T03:45:54Z</cp:lastPrinted>
  <dcterms:created xsi:type="dcterms:W3CDTF">2013-05-25T16:45:04Z</dcterms:created>
  <dcterms:modified xsi:type="dcterms:W3CDTF">2022-11-11T04:02:55Z</dcterms:modified>
  <cp:category/>
  <cp:version/>
  <cp:contentType/>
  <cp:contentStatus/>
</cp:coreProperties>
</file>