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0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динамика 2022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<sst xmlns="http://schemas.openxmlformats.org/spreadsheetml/2006/main" count="2282" uniqueCount="304">
  <si>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</si>
  <si>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</si>
  <si>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</si>
  <si>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</si>
  <si>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</si>
  <si>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</si>
  <si>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</si>
  <si>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</si>
  <si>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</si>
  <si>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</si>
  <si>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</si>
  <si>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</si>
  <si>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</si>
  <si>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</si>
  <si>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</si>
  <si>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</si>
  <si>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</si>
  <si>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</si>
  <si>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</si>
  <si>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</si>
  <si>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</si>
  <si>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</si>
  <si>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</si>
  <si>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</si>
  <si>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</si>
  <si>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</si>
  <si>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</si>
  <si>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</si>
  <si>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</si>
  <si>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</si>
  <si>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</si>
  <si>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</si>
  <si>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</si>
  <si>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</si>
  <si>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</si>
  <si>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</si>
  <si>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</si>
  <si>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</si>
  <si>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</si>
  <si>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</si>
  <si>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</si>
  <si>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</si>
  <si>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</si>
  <si>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</si>
  <si>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</si>
  <si>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</si>
  <si>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</si>
  <si>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</si>
  <si>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</si>
  <si>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</si>
  <si>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</si>
  <si>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</si>
  <si>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</si>
  <si>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</si>
  <si>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</si>
  <si>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</si>
  <si>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</si>
  <si>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</si>
  <si>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</si>
  <si>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</si>
  <si>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</si>
  <si>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</si>
  <si>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</si>
  <si>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</si>
  <si>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</si>
  <si>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</si>
  <si>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</si>
  <si>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</si>
  <si>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</si>
  <si>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</si>
  <si>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</si>
  <si>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</si>
  <si>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</si>
  <si>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</si>
  <si>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</si>
  <si>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</si>
  <si>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</si>
  <si>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</si>
  <si>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</si>
  <si>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</si>
  <si>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</si>
  <si>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</si>
  <si>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</si>
  <si>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</si>
  <si>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</si>
  <si>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</si>
  <si>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</si>
  <si>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</si>
  <si>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</si>
  <si>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</si>
  <si>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</si>
  <si>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</si>
  <si>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</si>
  <si>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</si>
  <si>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</si>
  <si>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</si>
  <si>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</si>
  <si>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</si>
  <si>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</si>
  <si>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</si>
  <si>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</si>
  <si>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</si>
  <si>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</si>
  <si>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</si>
  <si>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</si>
  <si>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</si>
  <si>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</si>
  <si>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</si>
  <si>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</si>
  <si>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</si>
  <si>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</si>
  <si>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</si>
  <si>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</si>
  <si>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</si>
  <si>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</si>
  <si>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</si>
  <si>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</si>
  <si>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</si>
  <si>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</si>
  <si>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</si>
  <si>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</si>
  <si>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</si>
  <si>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</si>
  <si>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</si>
  <si>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</si>
  <si>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</si>
  <si>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</si>
  <si>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</si>
  <si>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</si>
  <si>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</si>
  <si>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</si>
  <si>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</si>
  <si>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</si>
  <si>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</si>
  <si>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</si>
  <si>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</si>
  <si>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</si>
  <si>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</si>
  <si>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</si>
  <si>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</si>
  <si>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</si>
  <si>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</si>
  <si>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</si>
  <si>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</si>
  <si>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</si>
  <si>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</si>
  <si>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</si>
  <si>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</si>
  <si>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</si>
  <si>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</si>
  <si>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</si>
  <si>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</si>
  <si>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</si>
  <si>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</si>
  <si>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</si>
  <si>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</si>
  <si>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</si>
  <si>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</si>
  <si>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</si>
  <si>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</si>
  <si>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</si>
  <si>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</si>
  <si>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</si>
  <si>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</si>
  <si>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</si>
  <si>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</si>
  <si>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</si>
  <si>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</si>
  <si>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</si>
  <si>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</si>
  <si>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</si>
  <si>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</si>
  <si>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</si>
  <si>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</si>
  <si>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</si>
  <si>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</si>
  <si>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</si>
  <si>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</si>
  <si>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</si>
  <si>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</si>
  <si>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</si>
  <si>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</si>
  <si>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</si>
  <si>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</si>
  <si>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</si>
  <si>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</si>
  <si>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</si>
  <si>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</si>
  <si>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</si>
  <si>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</si>
  <si>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</si>
  <si>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</si>
  <si>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</si>
  <si>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</si>
  <si>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</si>
  <si>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Творог 5-9% жирн.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</si>
  <si>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</si>
  <si>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</si>
  <si>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</si>
  <si>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</si>
  <si>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</si>
  <si>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</si>
  <si>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</si>
  <si>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</si>
  <si>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</si>
  <si>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</si>
  <si>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</si>
  <si>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</si>
  <si>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</si>
  <si>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</si>
  <si>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</si>
  <si>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</si>
  <si>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</si>
  <si>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</si>
  <si>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</si>
  <si>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</si>
  <si>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</si>
  <si>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</si>
  <si>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</si>
  <si>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</si>
  <si>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</si>
  <si>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</si>
  <si>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</si>
  <si>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</si>
  <si>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</si>
  <si>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</si>
  <si>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</si>
  <si>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</si>
  <si>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</si>
  <si>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</si>
  <si>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</si>
  <si>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</si>
  <si>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</si>
  <si>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</si>
  <si>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</si>
  <si>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</si>
  <si>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</si>
  <si>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</si>
  <si>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</si>
  <si>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</si>
  <si>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</si>
  <si>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</si>
  <si>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</si>
  <si>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</si>
  <si>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</si>
  <si>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</si>
  <si>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</si>
  <si>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</si>
  <si>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</si>
  <si>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</si>
  <si>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</si>
  <si>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</si>
  <si>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</si>
  <si>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</si>
  <si>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</si>
  <si>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</si>
  <si>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</si>
  <si>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</si>
  <si>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</si>
  <si>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</si>
  <si>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</si>
  <si>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</si>
  <si>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</si>
  <si>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</si>
  <si>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</si>
  <si>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</si>
  <si>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</si>
  <si>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</si>
  <si>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Исполнитель Е.М. Бурнашова 8 (38471) 4-30-00</t>
  </si>
  <si>
    <t>_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</si>
  <si>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</si>
  <si>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</si>
  <si>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</si>
  <si>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</si>
  <si>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</si>
  <si>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</si>
  <si>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</si>
  <si>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</si>
  <si>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</si>
  <si>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</si>
  <si>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</si>
  <si>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</si>
  <si>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</si>
  <si>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</si>
  <si>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</si>
  <si>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ДИНАМИКА РОЗНИЧНЫХ ЦЕН НА ПРОДОВОЛЬСТВЕННЫЕ ТОВАРЫ ЗА 2022 ГОД</t>
  </si>
  <si>
    <t>Январь
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</si>
  <si>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</si>
  <si>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</si>
  <si>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</si>
  <si>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</si>
  <si>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</si>
  <si>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</si>
  <si>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</si>
  <si>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</si>
  <si>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</si>
  <si>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</si>
  <si>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</si>
  <si>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камбала</t>
  </si>
  <si>
    <t>горбуша</t>
  </si>
  <si>
    <t>скумбрия</t>
  </si>
  <si>
    <t xml:space="preserve"> терпуг</t>
  </si>
  <si>
    <t>170.30</t>
  </si>
  <si>
    <t>Заместитель Главы городского округа по  экономике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</si>
</sst>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9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1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2" fontId="0" fillId="6" borderId="13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2" fillId="33" borderId="13" xfId="0" applyNumberFormat="1" applyFont="1" applyFill="1" applyBorder="1" applyAlignment="1">
      <alignment horizontal="center"/>
    </xf>
    <xf numFmtId="0" fontId="0" fillId="12" borderId="13" xfId="0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5" borderId="13" xfId="0" applyNumberForma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3"/>
  <sheetViews>
    <sheetView tabSelected="1"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D5" sqref="D5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267" t="s">
        <v>272</v>
      </c>
      <c r="B1" s="82"/>
      <c r="C1" s="343" t="s">
        <v>142</v>
      </c>
      <c r="D1" s="268"/>
      <c r="E1" s="269" t="s">
        <v>74</v>
      </c>
      <c r="F1" s="270">
        <v>45139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45139</v>
      </c>
      <c r="D5" s="33">
        <v>45170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IF(COUNT(D10:D14)=0,"-",AVERAGE(D10:D14))</f>
        <v>77.41333333333334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193</v>
      </c>
      <c r="C10" s="253">
        <v>61.25</v>
      </c>
      <c r="D10" s="258">
        <v>61.25</v>
      </c>
      <c r="E10" s="13" t="s">
        <v>63</v>
      </c>
    </row>
    <row r="11" spans="1:5" ht="15">
      <c r="A11" s="13"/>
      <c r="B11" s="252" t="s">
        <v>215</v>
      </c>
      <c r="C11" s="253">
        <v>79.99</v>
      </c>
      <c r="D11" s="253">
        <v>79.99</v>
      </c>
      <c r="E11" s="13" t="s">
        <v>63</v>
      </c>
    </row>
    <row r="12" spans="1:5" ht="15">
      <c r="A12" s="13"/>
      <c r="B12" s="252" t="s">
        <v>238</v>
      </c>
      <c r="C12" s="253">
        <v>91</v>
      </c>
      <c r="D12" s="344">
        <v>91</v>
      </c>
      <c r="E12" s="13" t="s">
        <v>63</v>
      </c>
    </row>
    <row r="13" spans="1:5" ht="15" hidden="1">
      <c r="A13" s="14"/>
      <c r="E13" s="13"/>
    </row>
    <row r="14" spans="1:6" ht="15" hidden="1">
      <c r="A14" s="13"/>
      <c r="E14" s="13" t="s">
        <v>63</v>
      </c>
      <c r="F14" s="11"/>
    </row>
    <row r="15" ht="15">
      <c r="F15" s="11"/>
    </row>
    <row r="16" spans="1:5" ht="19.5" customHeight="1">
      <c r="A16" s="13">
        <v>2</v>
      </c>
      <c r="B16" s="14" t="s">
        <v>58</v>
      </c>
      <c r="C16" s="36"/>
      <c r="D16" s="13"/>
      <c r="E16" s="16">
        <f>IF(COUNT(D17:D22)=0,"-",AVERAGE(D17:D22))</f>
        <v>237.5</v>
      </c>
    </row>
    <row r="17" spans="1:5" ht="15">
      <c r="A17" s="13"/>
      <c r="B17" s="252" t="s">
        <v>193</v>
      </c>
      <c r="C17" s="253">
        <v>220</v>
      </c>
      <c r="D17" s="253">
        <v>220</v>
      </c>
      <c r="E17" s="13" t="s">
        <v>63</v>
      </c>
    </row>
    <row r="18" spans="1:5" ht="15">
      <c r="A18" s="14"/>
      <c r="B18" s="252" t="s">
        <v>215</v>
      </c>
      <c r="C18" s="253">
        <v>255</v>
      </c>
      <c r="D18" s="253">
        <v>255</v>
      </c>
      <c r="E18" s="13" t="s">
        <v>63</v>
      </c>
    </row>
    <row r="19" spans="1:5" ht="15">
      <c r="A19" s="14"/>
      <c r="B19" s="252" t="s">
        <v>238</v>
      </c>
      <c r="C19" s="253"/>
      <c r="D19" s="253"/>
      <c r="E19" s="13" t="s">
        <v>63</v>
      </c>
    </row>
    <row r="20" spans="1:6" ht="15" hidden="1">
      <c r="A20" s="13"/>
      <c r="B20" s="14"/>
      <c r="C20" s="253"/>
      <c r="D20" s="253"/>
      <c r="E20" s="13" t="s">
        <v>63</v>
      </c>
      <c r="F20" s="11"/>
    </row>
    <row r="21" spans="1:5" ht="15" hidden="1">
      <c r="A21" s="13"/>
      <c r="B21" s="252" t="s">
        <v>122</v>
      </c>
      <c r="C21" s="253"/>
      <c r="D21" s="253"/>
      <c r="E21" s="13" t="s">
        <v>63</v>
      </c>
    </row>
    <row r="22" spans="1:6" ht="15" hidden="1">
      <c r="A22" s="14"/>
      <c r="B22" s="14"/>
      <c r="C22" s="253"/>
      <c r="D22" s="253"/>
      <c r="E22" s="13"/>
      <c r="F22" s="11"/>
    </row>
    <row r="23" ht="16.5" customHeight="1">
      <c r="F23" s="11"/>
    </row>
    <row r="24" spans="1:6" ht="16.5" customHeight="1">
      <c r="A24" s="13">
        <v>3</v>
      </c>
      <c r="B24" s="14" t="s">
        <v>59</v>
      </c>
      <c r="C24" s="36"/>
      <c r="D24" s="13"/>
      <c r="E24" s="16">
        <f>IF(COUNT(D25:D27)=0,"-",AVERAGE(D25:D27))</f>
        <v>52.99333333333334</v>
      </c>
      <c r="F24" s="11"/>
    </row>
    <row r="25" spans="1:5" ht="14.25" customHeight="1">
      <c r="A25" s="13"/>
      <c r="B25" s="252" t="s">
        <v>193</v>
      </c>
      <c r="C25" s="253">
        <v>56</v>
      </c>
      <c r="D25" s="288">
        <v>49.99</v>
      </c>
      <c r="E25" s="13" t="s">
        <v>63</v>
      </c>
    </row>
    <row r="26" spans="1:5" ht="15.75" customHeight="1">
      <c r="A26" s="13"/>
      <c r="B26" s="252" t="s">
        <v>238</v>
      </c>
      <c r="C26" s="253">
        <v>53</v>
      </c>
      <c r="D26" s="288">
        <v>53</v>
      </c>
      <c r="E26" s="13" t="s">
        <v>63</v>
      </c>
    </row>
    <row r="27" spans="1:5" ht="15" customHeight="1">
      <c r="A27" s="13"/>
      <c r="B27" s="252" t="s">
        <v>215</v>
      </c>
      <c r="C27" s="253">
        <v>51</v>
      </c>
      <c r="D27" s="289">
        <v>55.99</v>
      </c>
      <c r="E27" s="13" t="s">
        <v>63</v>
      </c>
    </row>
    <row r="28" ht="15">
      <c r="F28" s="11"/>
    </row>
    <row r="29" spans="1:5" ht="15.75">
      <c r="A29" s="13">
        <v>4</v>
      </c>
      <c r="B29" s="14" t="s">
        <v>80</v>
      </c>
      <c r="C29" s="36"/>
      <c r="D29" s="13"/>
      <c r="E29" s="210">
        <f>IF(COUNT(D29:D37)=0,"-",AVERAGE(D29:D37))</f>
        <v>107.32666666666667</v>
      </c>
    </row>
    <row r="30" spans="1:6" ht="15" hidden="1">
      <c r="A30" s="14"/>
      <c r="B30" s="14"/>
      <c r="C30" s="36"/>
      <c r="D30" s="13"/>
      <c r="E30" s="13"/>
      <c r="F30" s="11"/>
    </row>
    <row r="31" spans="1:5" ht="15">
      <c r="A31" s="14"/>
      <c r="B31" s="252" t="s">
        <v>215</v>
      </c>
      <c r="C31" s="253">
        <v>99.99</v>
      </c>
      <c r="D31" s="339">
        <v>99.99</v>
      </c>
      <c r="E31" s="13" t="s">
        <v>63</v>
      </c>
    </row>
    <row r="32" spans="1:5" ht="15">
      <c r="A32" s="13"/>
      <c r="B32" s="252" t="s">
        <v>193</v>
      </c>
      <c r="C32" s="261">
        <v>117</v>
      </c>
      <c r="D32" s="340">
        <v>121</v>
      </c>
      <c r="E32" s="13" t="s">
        <v>63</v>
      </c>
    </row>
    <row r="33" spans="1:5" ht="15">
      <c r="A33" s="13"/>
      <c r="B33" s="252" t="s">
        <v>238</v>
      </c>
      <c r="C33" s="253">
        <v>121</v>
      </c>
      <c r="D33" s="290">
        <v>100.99</v>
      </c>
      <c r="E33" s="13" t="s">
        <v>63</v>
      </c>
    </row>
    <row r="34" spans="1:5" ht="15" hidden="1">
      <c r="A34" s="13"/>
      <c r="B34" s="252"/>
      <c r="C34" s="254"/>
      <c r="D34" s="291"/>
      <c r="E34" s="13" t="s">
        <v>63</v>
      </c>
    </row>
    <row r="35" spans="1:6" ht="15" hidden="1">
      <c r="A35" s="13"/>
      <c r="B35" s="204"/>
      <c r="C35" s="204"/>
      <c r="D35" s="291"/>
      <c r="E35" s="13" t="s">
        <v>63</v>
      </c>
      <c r="F35" s="11"/>
    </row>
    <row r="36" spans="1:5" ht="15" hidden="1">
      <c r="A36" s="14"/>
      <c r="B36" s="14"/>
      <c r="C36" s="36"/>
      <c r="D36" s="292"/>
      <c r="E36" s="13" t="s">
        <v>63</v>
      </c>
    </row>
    <row r="37" spans="1:6" ht="15" hidden="1">
      <c r="A37" s="13"/>
      <c r="B37" s="205"/>
      <c r="C37" s="204"/>
      <c r="D37" s="291"/>
      <c r="E37" s="13" t="s">
        <v>63</v>
      </c>
      <c r="F37" s="11"/>
    </row>
    <row r="39" spans="1:6" ht="15.75">
      <c r="A39" s="13">
        <v>5</v>
      </c>
      <c r="B39" s="14" t="s">
        <v>60</v>
      </c>
      <c r="C39" s="36"/>
      <c r="D39" s="293"/>
      <c r="E39" s="210">
        <f>IF(COUNT(D40:D46)=0,"-",AVERAGE(D40:D46))</f>
        <v>69.99333333333334</v>
      </c>
      <c r="F39" s="11"/>
    </row>
    <row r="40" spans="1:5" ht="15">
      <c r="A40" s="14"/>
      <c r="B40" s="252" t="s">
        <v>238</v>
      </c>
      <c r="C40" s="253">
        <v>63.99</v>
      </c>
      <c r="D40" s="282">
        <v>63.99</v>
      </c>
      <c r="E40" s="13" t="s">
        <v>63</v>
      </c>
    </row>
    <row r="41" spans="1:5" ht="15">
      <c r="A41" s="13"/>
      <c r="B41" s="252" t="s">
        <v>215</v>
      </c>
      <c r="C41" s="253">
        <v>69</v>
      </c>
      <c r="D41" s="256">
        <v>50.99</v>
      </c>
      <c r="E41" s="13" t="s">
        <v>63</v>
      </c>
    </row>
    <row r="42" spans="1:5" ht="15">
      <c r="A42" s="14"/>
      <c r="B42" s="252" t="s">
        <v>193</v>
      </c>
      <c r="C42" s="253">
        <v>61</v>
      </c>
      <c r="D42" s="253">
        <v>95</v>
      </c>
      <c r="E42" s="13" t="s">
        <v>63</v>
      </c>
    </row>
    <row r="43" spans="1:6" ht="15" hidden="1">
      <c r="A43" s="13"/>
      <c r="B43" s="14"/>
      <c r="C43" s="36"/>
      <c r="D43" s="13"/>
      <c r="E43" s="13" t="s">
        <v>63</v>
      </c>
      <c r="F43" s="11"/>
    </row>
    <row r="44" spans="1:5" ht="15" hidden="1">
      <c r="A44" s="13"/>
      <c r="B44" s="252"/>
      <c r="C44" s="257"/>
      <c r="D44" s="253"/>
      <c r="E44" s="13" t="s">
        <v>63</v>
      </c>
    </row>
    <row r="45" spans="1:6" ht="15" hidden="1">
      <c r="A45" s="13"/>
      <c r="B45" s="252"/>
      <c r="C45" s="253"/>
      <c r="D45" s="253"/>
      <c r="E45" s="13" t="s">
        <v>63</v>
      </c>
      <c r="F45" s="11"/>
    </row>
    <row r="46" spans="1:5" ht="15" hidden="1">
      <c r="A46" s="14"/>
      <c r="B46" s="14"/>
      <c r="C46" s="36"/>
      <c r="D46" s="13"/>
      <c r="E46" s="13" t="s">
        <v>63</v>
      </c>
    </row>
    <row r="47" ht="15">
      <c r="F47" s="11"/>
    </row>
    <row r="48" spans="1:5" ht="15" hidden="1">
      <c r="A48" s="14"/>
      <c r="B48" s="14"/>
      <c r="C48" s="36"/>
      <c r="D48" s="13"/>
      <c r="E48" s="13"/>
    </row>
    <row r="49" spans="1:6" ht="15" hidden="1">
      <c r="A49" s="14"/>
      <c r="B49" s="14"/>
      <c r="C49" s="36"/>
      <c r="D49" s="13"/>
      <c r="E49" s="13"/>
      <c r="F49" s="11"/>
    </row>
    <row r="50" spans="1:5" ht="15" hidden="1">
      <c r="A50" s="13"/>
      <c r="B50" s="205"/>
      <c r="C50" s="266"/>
      <c r="D50" s="204"/>
      <c r="E50" s="13"/>
    </row>
    <row r="51" spans="1:6" ht="15" hidden="1">
      <c r="A51" s="13"/>
      <c r="B51" s="205"/>
      <c r="C51" s="204"/>
      <c r="D51" s="204"/>
      <c r="E51" s="13"/>
      <c r="F51" s="11"/>
    </row>
    <row r="52" spans="1:5" ht="17.25" customHeight="1">
      <c r="A52" s="13">
        <v>6</v>
      </c>
      <c r="B52" s="14" t="s">
        <v>61</v>
      </c>
      <c r="C52" s="36"/>
      <c r="D52" s="13"/>
      <c r="E52" s="210">
        <f>IF(COUNT(D54:D56)=0,"-",AVERAGE(D54:D56))</f>
        <v>110.99666666666667</v>
      </c>
    </row>
    <row r="53" spans="1:6" ht="15" hidden="1">
      <c r="A53" s="14"/>
      <c r="B53" s="14"/>
      <c r="C53" s="36"/>
      <c r="D53" s="13"/>
      <c r="E53" s="13"/>
      <c r="F53" s="11"/>
    </row>
    <row r="54" spans="1:5" ht="15">
      <c r="A54" t="s">
        <v>271</v>
      </c>
      <c r="B54" s="252" t="s">
        <v>215</v>
      </c>
      <c r="C54" s="253">
        <v>109.99</v>
      </c>
      <c r="D54" s="259">
        <v>85.99</v>
      </c>
      <c r="E54" s="13" t="s">
        <v>63</v>
      </c>
    </row>
    <row r="55" spans="1:5" ht="15">
      <c r="A55" s="13"/>
      <c r="B55" s="252" t="s">
        <v>238</v>
      </c>
      <c r="C55" s="253">
        <v>115</v>
      </c>
      <c r="D55" s="288">
        <v>115</v>
      </c>
      <c r="E55" s="13" t="s">
        <v>63</v>
      </c>
    </row>
    <row r="56" spans="1:5" ht="14.25" customHeight="1">
      <c r="A56" s="14"/>
      <c r="B56" s="252" t="s">
        <v>193</v>
      </c>
      <c r="C56" s="253">
        <v>129</v>
      </c>
      <c r="D56" s="294">
        <v>132</v>
      </c>
      <c r="E56" s="13" t="s">
        <v>63</v>
      </c>
    </row>
    <row r="58" spans="1:6" ht="15" customHeight="1">
      <c r="A58" s="13">
        <v>7</v>
      </c>
      <c r="B58" s="14" t="s">
        <v>9</v>
      </c>
      <c r="C58" s="36"/>
      <c r="D58" s="13"/>
      <c r="E58" s="210">
        <f>IF(COUNT(D60:D63)=0,"-",AVERAGE(D60:D63))</f>
        <v>54.63333333333333</v>
      </c>
      <c r="F58" s="11"/>
    </row>
    <row r="59" spans="1:5" ht="15" customHeight="1" hidden="1">
      <c r="A59" s="13"/>
      <c r="B59" s="252" t="s">
        <v>238</v>
      </c>
      <c r="C59" s="253"/>
      <c r="D59" s="253"/>
      <c r="E59" s="13"/>
    </row>
    <row r="60" spans="1:6" ht="15">
      <c r="A60" s="13"/>
      <c r="B60" s="252" t="s">
        <v>238</v>
      </c>
      <c r="C60" s="253">
        <v>49</v>
      </c>
      <c r="D60" s="256">
        <v>49</v>
      </c>
      <c r="E60" s="13" t="s">
        <v>63</v>
      </c>
      <c r="F60" s="11"/>
    </row>
    <row r="61" spans="1:5" ht="15" hidden="1">
      <c r="A61" s="13"/>
      <c r="B61" s="252" t="s">
        <v>193</v>
      </c>
      <c r="C61" s="253"/>
      <c r="D61" s="253"/>
      <c r="E61" s="13"/>
    </row>
    <row r="62" spans="1:5" ht="15">
      <c r="A62" s="13"/>
      <c r="B62" s="252" t="s">
        <v>215</v>
      </c>
      <c r="C62" s="253">
        <v>55</v>
      </c>
      <c r="D62" s="256">
        <v>55</v>
      </c>
      <c r="E62" s="13"/>
    </row>
    <row r="63" spans="1:5" ht="15">
      <c r="A63" s="13"/>
      <c r="B63" s="252" t="s">
        <v>193</v>
      </c>
      <c r="C63" s="253">
        <v>59.9</v>
      </c>
      <c r="D63" s="256">
        <v>59.9</v>
      </c>
      <c r="E63" s="13" t="s">
        <v>63</v>
      </c>
    </row>
    <row r="64" ht="15">
      <c r="F64" s="11"/>
    </row>
    <row r="65" spans="1:5" ht="14.25" customHeight="1">
      <c r="A65" s="13">
        <v>8</v>
      </c>
      <c r="B65" s="14" t="s">
        <v>10</v>
      </c>
      <c r="C65" s="36"/>
      <c r="D65" s="13"/>
      <c r="E65" s="16">
        <f>IF(COUNT(D66:D69)=0,"-",AVERAGE(D66:D69))</f>
        <v>74.16666666666667</v>
      </c>
    </row>
    <row r="66" spans="1:5" ht="15">
      <c r="A66" s="13"/>
      <c r="B66" s="252" t="s">
        <v>215</v>
      </c>
      <c r="C66" s="253">
        <v>69</v>
      </c>
      <c r="D66" s="256">
        <v>69</v>
      </c>
      <c r="E66" s="13" t="s">
        <v>63</v>
      </c>
    </row>
    <row r="67" spans="1:5" ht="15.75" customHeight="1">
      <c r="A67" s="13"/>
      <c r="B67" s="252" t="s">
        <v>238</v>
      </c>
      <c r="C67" s="253">
        <v>71</v>
      </c>
      <c r="D67" s="253">
        <v>71</v>
      </c>
      <c r="E67" s="13" t="s">
        <v>63</v>
      </c>
    </row>
    <row r="68" spans="1:5" ht="15">
      <c r="A68" s="14"/>
      <c r="B68" s="252" t="s">
        <v>193</v>
      </c>
      <c r="C68" s="261">
        <v>82.5</v>
      </c>
      <c r="D68" s="261">
        <v>82.5</v>
      </c>
      <c r="E68" s="13" t="s">
        <v>63</v>
      </c>
    </row>
    <row r="69" spans="1:6" ht="15" hidden="1">
      <c r="A69" s="13"/>
      <c r="E69" s="13"/>
      <c r="F69" s="11"/>
    </row>
    <row r="71" spans="1:6" ht="15.75" customHeight="1">
      <c r="A71" s="13">
        <v>9</v>
      </c>
      <c r="B71" s="14" t="s">
        <v>11</v>
      </c>
      <c r="C71" s="36"/>
      <c r="D71" s="13"/>
      <c r="E71" s="210">
        <f>IF(COUNT(D76:D82)=0,"-",AVERAGE(D76:D82))</f>
        <v>66.63</v>
      </c>
      <c r="F71" s="11"/>
    </row>
    <row r="72" spans="1:5" ht="15" hidden="1">
      <c r="A72" s="14"/>
      <c r="B72" s="14"/>
      <c r="C72" s="36"/>
      <c r="D72" s="13"/>
      <c r="E72" s="13"/>
    </row>
    <row r="73" spans="1:6" ht="15" hidden="1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14"/>
      <c r="C76" s="36"/>
      <c r="D76" s="13"/>
      <c r="E76" s="13"/>
    </row>
    <row r="77" spans="1:5" ht="15.75" customHeight="1">
      <c r="A77" s="14"/>
      <c r="B77" s="252" t="s">
        <v>193</v>
      </c>
      <c r="C77" s="253">
        <v>48.75</v>
      </c>
      <c r="D77" s="253">
        <v>59.89</v>
      </c>
      <c r="E77" s="13" t="s">
        <v>63</v>
      </c>
    </row>
    <row r="78" spans="1:5" ht="15">
      <c r="A78" s="13"/>
      <c r="B78" s="252" t="s">
        <v>215</v>
      </c>
      <c r="C78" s="253">
        <v>69</v>
      </c>
      <c r="D78" s="256">
        <v>69</v>
      </c>
      <c r="E78" s="13" t="s">
        <v>63</v>
      </c>
    </row>
    <row r="79" spans="1:6" ht="15" hidden="1">
      <c r="A79" s="13"/>
      <c r="B79" s="14"/>
      <c r="C79" s="36"/>
      <c r="D79" s="13"/>
      <c r="E79" s="13"/>
      <c r="F79" s="11"/>
    </row>
    <row r="80" spans="1:6" ht="14.25" customHeight="1">
      <c r="A80" s="14"/>
      <c r="B80" s="252" t="s">
        <v>238</v>
      </c>
      <c r="C80" s="253">
        <v>71</v>
      </c>
      <c r="D80" s="253">
        <v>71</v>
      </c>
      <c r="E80" s="13" t="s">
        <v>63</v>
      </c>
      <c r="F80" s="11"/>
    </row>
    <row r="81" spans="1:5" ht="15" hidden="1">
      <c r="A81" s="13"/>
      <c r="B81" s="252" t="s">
        <v>122</v>
      </c>
      <c r="C81" s="253"/>
      <c r="D81" s="253"/>
      <c r="E81" s="13" t="s">
        <v>63</v>
      </c>
    </row>
    <row r="82" spans="1:6" ht="15" hidden="1">
      <c r="A82" s="13"/>
      <c r="B82" s="252"/>
      <c r="C82" s="253"/>
      <c r="D82" s="260"/>
      <c r="E82" s="13"/>
      <c r="F82" s="11"/>
    </row>
    <row r="83" ht="15">
      <c r="F83" s="11"/>
    </row>
    <row r="84" spans="1:5" ht="15.75">
      <c r="A84" s="13">
        <v>10</v>
      </c>
      <c r="B84" s="14" t="s">
        <v>12</v>
      </c>
      <c r="C84" s="36"/>
      <c r="D84" s="13"/>
      <c r="E84" s="16">
        <f>IF(COUNT(D87:D95)=0,"-",AVERAGE(D87:D95))</f>
        <v>63.663333333333334</v>
      </c>
    </row>
    <row r="85" spans="1:6" ht="15" hidden="1">
      <c r="A85" s="14"/>
      <c r="B85" s="14"/>
      <c r="C85" s="36"/>
      <c r="D85" s="13"/>
      <c r="E85" s="13"/>
      <c r="F85" s="11"/>
    </row>
    <row r="86" spans="1:5" ht="15" hidden="1">
      <c r="A86" s="14"/>
      <c r="B86" s="14"/>
      <c r="C86" s="36"/>
      <c r="D86" s="13"/>
      <c r="E86" s="13"/>
    </row>
    <row r="87" spans="1:5" ht="14.25" customHeight="1">
      <c r="A87" s="13"/>
      <c r="B87" s="252" t="s">
        <v>215</v>
      </c>
      <c r="C87" s="253">
        <v>89.99</v>
      </c>
      <c r="D87" s="256">
        <v>29.99</v>
      </c>
      <c r="E87" s="13" t="s">
        <v>63</v>
      </c>
    </row>
    <row r="88" spans="1:8" ht="15" hidden="1">
      <c r="A88" s="13"/>
      <c r="E88" s="13"/>
      <c r="F88" s="14"/>
      <c r="G88" s="36"/>
      <c r="H88" s="13"/>
    </row>
    <row r="89" spans="1:5" ht="15" hidden="1">
      <c r="A89" s="14"/>
      <c r="B89" s="252" t="s">
        <v>193</v>
      </c>
      <c r="C89" s="253"/>
      <c r="D89" s="253"/>
      <c r="E89" s="13" t="s">
        <v>63</v>
      </c>
    </row>
    <row r="90" spans="1:5" ht="15">
      <c r="A90" s="13"/>
      <c r="B90" s="252" t="s">
        <v>193</v>
      </c>
      <c r="C90" s="325">
        <v>131</v>
      </c>
      <c r="D90" s="325">
        <v>81</v>
      </c>
      <c r="E90" s="13" t="s">
        <v>63</v>
      </c>
    </row>
    <row r="91" spans="1:5" ht="15" hidden="1">
      <c r="A91" s="13"/>
      <c r="B91" s="252" t="s">
        <v>122</v>
      </c>
      <c r="C91" s="253"/>
      <c r="D91" s="253"/>
      <c r="E91" s="13" t="s">
        <v>63</v>
      </c>
    </row>
    <row r="92" spans="1:6" ht="15" hidden="1">
      <c r="A92" s="14"/>
      <c r="B92" s="14"/>
      <c r="C92" s="36"/>
      <c r="D92" s="13"/>
      <c r="E92" s="13"/>
      <c r="F92" s="11"/>
    </row>
    <row r="93" spans="1:5" ht="15" hidden="1">
      <c r="A93" s="14"/>
      <c r="B93" s="14"/>
      <c r="C93" s="36"/>
      <c r="D93" s="13"/>
      <c r="E93" s="13"/>
    </row>
    <row r="94" spans="1:6" ht="15" hidden="1">
      <c r="A94" s="14"/>
      <c r="B94" s="14"/>
      <c r="C94" s="36"/>
      <c r="D94" s="13"/>
      <c r="E94" s="13"/>
      <c r="F94" s="11"/>
    </row>
    <row r="95" spans="1:5" ht="15">
      <c r="A95" s="13"/>
      <c r="B95" s="252" t="s">
        <v>238</v>
      </c>
      <c r="C95" s="253">
        <v>85</v>
      </c>
      <c r="D95" s="253">
        <v>80</v>
      </c>
      <c r="E95" s="13" t="s">
        <v>63</v>
      </c>
    </row>
    <row r="97" spans="1:6" ht="15.75">
      <c r="A97" s="13">
        <v>11</v>
      </c>
      <c r="B97" s="14" t="s">
        <v>274</v>
      </c>
      <c r="C97" s="36"/>
      <c r="D97" s="13"/>
      <c r="E97" s="16">
        <f>IF(COUNT(D99:D108)=0,"-",AVERAGE(D99:D108))</f>
        <v>64.99666666666667</v>
      </c>
      <c r="F97" s="11"/>
    </row>
    <row r="98" spans="1:5" ht="15" hidden="1">
      <c r="A98" s="13"/>
      <c r="B98" s="14"/>
      <c r="C98" s="36"/>
      <c r="D98" s="13"/>
      <c r="E98" s="13"/>
    </row>
    <row r="99" spans="1:5" ht="15">
      <c r="A99" s="13"/>
      <c r="B99" s="252" t="s">
        <v>238</v>
      </c>
      <c r="C99" s="253">
        <v>69</v>
      </c>
      <c r="D99" s="253">
        <v>69</v>
      </c>
      <c r="E99" s="13" t="s">
        <v>63</v>
      </c>
    </row>
    <row r="100" spans="1:5" ht="15">
      <c r="A100" s="13"/>
      <c r="B100" s="252" t="s">
        <v>215</v>
      </c>
      <c r="C100" s="253">
        <v>68</v>
      </c>
      <c r="D100" s="253">
        <v>55.99</v>
      </c>
      <c r="E100" s="13" t="s">
        <v>63</v>
      </c>
    </row>
    <row r="101" spans="1:5" ht="15">
      <c r="A101" s="14"/>
      <c r="B101" s="252" t="s">
        <v>193</v>
      </c>
      <c r="C101" s="253">
        <v>70</v>
      </c>
      <c r="D101" s="253">
        <v>70</v>
      </c>
      <c r="E101" s="13" t="s">
        <v>63</v>
      </c>
    </row>
    <row r="102" spans="1:5" ht="15" hidden="1">
      <c r="A102" s="14"/>
      <c r="B102" s="14"/>
      <c r="C102" s="36"/>
      <c r="D102" s="13"/>
      <c r="E102" s="13"/>
    </row>
    <row r="103" spans="1:6" ht="15" hidden="1">
      <c r="A103" s="14"/>
      <c r="B103" s="14"/>
      <c r="C103" s="36"/>
      <c r="D103" s="13"/>
      <c r="E103" s="13"/>
      <c r="F103" s="11"/>
    </row>
    <row r="104" spans="1:5" ht="15" hidden="1">
      <c r="A104" s="14"/>
      <c r="B104" s="14"/>
      <c r="C104" s="36"/>
      <c r="D104" s="13"/>
      <c r="E104" s="13"/>
    </row>
    <row r="105" spans="1:6" ht="15" hidden="1">
      <c r="A105" s="14"/>
      <c r="B105" s="14"/>
      <c r="C105" s="36"/>
      <c r="D105" s="13"/>
      <c r="E105" s="13"/>
      <c r="F105" s="11"/>
    </row>
    <row r="106" spans="1:5" ht="15" hidden="1">
      <c r="A106" s="14"/>
      <c r="B106" s="14"/>
      <c r="C106" s="36"/>
      <c r="D106" s="13"/>
      <c r="E106" s="13"/>
    </row>
    <row r="107" spans="1:6" ht="15" hidden="1">
      <c r="A107" s="14"/>
      <c r="B107" s="14"/>
      <c r="C107" s="36"/>
      <c r="D107" s="13"/>
      <c r="E107" s="13"/>
      <c r="F107" s="11"/>
    </row>
    <row r="108" spans="1:5" ht="15" hidden="1">
      <c r="A108" s="13"/>
      <c r="B108" s="205"/>
      <c r="C108" s="204"/>
      <c r="D108" s="204"/>
      <c r="E108" s="13"/>
    </row>
    <row r="110" spans="1:5" ht="15.75">
      <c r="A110" s="13">
        <v>12</v>
      </c>
      <c r="B110" s="14" t="s">
        <v>275</v>
      </c>
      <c r="C110" s="36"/>
      <c r="D110" s="13"/>
      <c r="E110" s="16">
        <f>IF(COUNT(D118:D122)=0,"-",AVERAGE(D118:D122))</f>
        <v>53.99666666666667</v>
      </c>
    </row>
    <row r="111" spans="1:5" ht="15" hidden="1">
      <c r="A111" s="14"/>
      <c r="B111" s="14"/>
      <c r="C111" s="36"/>
      <c r="D111" s="13"/>
      <c r="E111" s="13"/>
    </row>
    <row r="112" spans="1:5" ht="15" hidden="1">
      <c r="A112" s="14"/>
      <c r="B112" s="14"/>
      <c r="C112" s="36"/>
      <c r="D112" s="13"/>
      <c r="E112" s="13"/>
    </row>
    <row r="113" spans="1:5" ht="15" hidden="1">
      <c r="A113" s="14"/>
      <c r="B113" s="14"/>
      <c r="C113" s="36"/>
      <c r="D113" s="13"/>
      <c r="E113" s="13"/>
    </row>
    <row r="114" spans="1:5" ht="15" hidden="1">
      <c r="A114" s="14"/>
      <c r="B114" s="14"/>
      <c r="C114" s="36"/>
      <c r="D114" s="13"/>
      <c r="E114" s="13"/>
    </row>
    <row r="115" spans="1:5" ht="15" hidden="1">
      <c r="A115" s="13"/>
      <c r="B115" s="14"/>
      <c r="C115" s="36"/>
      <c r="D115" s="13"/>
      <c r="E115" s="13"/>
    </row>
    <row r="116" spans="1:5" ht="15" hidden="1">
      <c r="A116" s="14"/>
      <c r="B116" s="14"/>
      <c r="C116" s="36"/>
      <c r="D116" s="13"/>
      <c r="E116" s="13"/>
    </row>
    <row r="117" spans="1:5" ht="15">
      <c r="A117" s="13"/>
      <c r="E117" s="13" t="s">
        <v>63</v>
      </c>
    </row>
    <row r="118" spans="1:5" ht="15">
      <c r="A118" s="13"/>
      <c r="B118" s="252" t="s">
        <v>238</v>
      </c>
      <c r="C118" s="253">
        <v>59</v>
      </c>
      <c r="D118" s="253">
        <v>61</v>
      </c>
      <c r="E118" s="13" t="s">
        <v>63</v>
      </c>
    </row>
    <row r="119" spans="1:5" ht="15" hidden="1">
      <c r="A119" s="13"/>
      <c r="B119" s="14"/>
      <c r="C119" s="36"/>
      <c r="D119" s="13"/>
      <c r="E119" s="13"/>
    </row>
    <row r="120" spans="1:5" ht="15">
      <c r="A120" s="13"/>
      <c r="B120" s="252" t="s">
        <v>215</v>
      </c>
      <c r="C120" s="253">
        <v>65</v>
      </c>
      <c r="D120" s="253">
        <v>26.99</v>
      </c>
      <c r="E120" s="13" t="s">
        <v>63</v>
      </c>
    </row>
    <row r="121" spans="1:5" ht="15" hidden="1">
      <c r="A121" s="14"/>
      <c r="B121" s="252"/>
      <c r="C121" s="253"/>
      <c r="D121" s="253"/>
      <c r="E121" s="13" t="s">
        <v>63</v>
      </c>
    </row>
    <row r="122" spans="1:5" ht="15">
      <c r="A122" s="13"/>
      <c r="B122" s="252" t="s">
        <v>193</v>
      </c>
      <c r="C122" s="253">
        <v>62</v>
      </c>
      <c r="D122" s="253">
        <v>74</v>
      </c>
      <c r="E122" s="13" t="s">
        <v>63</v>
      </c>
    </row>
    <row r="123" ht="15">
      <c r="F123" s="11"/>
    </row>
    <row r="124" spans="1:5" ht="15">
      <c r="A124" s="13"/>
      <c r="B124" s="14"/>
      <c r="C124" s="36"/>
      <c r="D124" s="13"/>
      <c r="E124" s="13"/>
    </row>
    <row r="125" spans="1:6" ht="15.75">
      <c r="A125" s="13">
        <v>13</v>
      </c>
      <c r="B125" s="14" t="s">
        <v>276</v>
      </c>
      <c r="C125" s="36"/>
      <c r="D125" s="13"/>
      <c r="E125" s="16">
        <f>IF(COUNT(D130:D135)=0,"-",AVERAGE(D130:D135))</f>
        <v>154.33333333333334</v>
      </c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4"/>
      <c r="B128" s="14"/>
      <c r="C128" s="36"/>
      <c r="D128" s="13"/>
      <c r="E128" s="13"/>
    </row>
    <row r="129" spans="1:6" ht="15" hidden="1">
      <c r="A129" s="14"/>
      <c r="B129" s="14"/>
      <c r="C129" s="36"/>
      <c r="D129" s="13"/>
      <c r="E129" s="13"/>
      <c r="F129" s="11"/>
    </row>
    <row r="130" spans="1:6" ht="15">
      <c r="A130" s="13"/>
      <c r="B130" s="252" t="s">
        <v>193</v>
      </c>
      <c r="C130" s="335">
        <v>168</v>
      </c>
      <c r="D130" s="335">
        <v>143</v>
      </c>
      <c r="E130" s="13" t="s">
        <v>63</v>
      </c>
      <c r="F130" s="11"/>
    </row>
    <row r="131" spans="1:5" ht="15">
      <c r="A131" s="13"/>
      <c r="B131" s="252" t="s">
        <v>215</v>
      </c>
      <c r="C131" s="253">
        <v>159</v>
      </c>
      <c r="D131" s="253">
        <v>165</v>
      </c>
      <c r="E131" s="13" t="s">
        <v>63</v>
      </c>
    </row>
    <row r="132" spans="1:5" ht="15" hidden="1">
      <c r="A132" s="14"/>
      <c r="B132" s="252"/>
      <c r="C132" s="253"/>
      <c r="D132" s="253"/>
      <c r="E132" s="13" t="s">
        <v>63</v>
      </c>
    </row>
    <row r="133" spans="1:5" ht="15">
      <c r="A133" s="14"/>
      <c r="B133" s="252" t="s">
        <v>238</v>
      </c>
      <c r="C133" s="253">
        <v>155</v>
      </c>
      <c r="D133" s="253">
        <v>155</v>
      </c>
      <c r="E133" s="13" t="s">
        <v>63</v>
      </c>
    </row>
    <row r="134" spans="1:5" ht="15" hidden="1">
      <c r="A134" s="14"/>
      <c r="B134" s="14"/>
      <c r="C134" s="36"/>
      <c r="D134" s="13"/>
      <c r="E134" s="13"/>
    </row>
    <row r="135" spans="1:5" ht="15" hidden="1">
      <c r="A135" s="13"/>
      <c r="B135" s="252" t="s">
        <v>193</v>
      </c>
      <c r="C135" s="253"/>
      <c r="D135" s="253"/>
      <c r="E135" s="13" t="s">
        <v>63</v>
      </c>
    </row>
    <row r="136" ht="15">
      <c r="F136" s="11"/>
    </row>
    <row r="137" spans="1:5" ht="15.75">
      <c r="A137" s="13">
        <v>14</v>
      </c>
      <c r="B137" s="14" t="s">
        <v>277</v>
      </c>
      <c r="C137" s="36"/>
      <c r="D137" s="13"/>
      <c r="E137" s="16">
        <f>IF(COUNT(D139:D148)=0,"-",AVERAGE(D139:D148))</f>
        <v>207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>
      <c r="A139" s="13"/>
      <c r="B139" s="252" t="s">
        <v>215</v>
      </c>
      <c r="C139" s="253">
        <v>175</v>
      </c>
      <c r="D139" s="253">
        <v>189</v>
      </c>
      <c r="E139" s="13" t="s">
        <v>63</v>
      </c>
    </row>
    <row r="140" spans="1:6" ht="15">
      <c r="A140" s="13"/>
      <c r="B140" s="252" t="s">
        <v>238</v>
      </c>
      <c r="C140" s="253">
        <v>199</v>
      </c>
      <c r="D140" s="253">
        <v>199</v>
      </c>
      <c r="E140" s="13" t="s">
        <v>63</v>
      </c>
      <c r="F140" s="11"/>
    </row>
    <row r="141" spans="1:5" ht="15" hidden="1">
      <c r="A141" s="13"/>
      <c r="B141" s="252"/>
      <c r="C141" s="253"/>
      <c r="D141" s="253"/>
      <c r="E141" s="13" t="s">
        <v>63</v>
      </c>
    </row>
    <row r="142" spans="1:6" ht="15">
      <c r="A142" s="14"/>
      <c r="B142" s="252" t="s">
        <v>193</v>
      </c>
      <c r="C142" s="253">
        <v>182</v>
      </c>
      <c r="D142" s="253">
        <v>233</v>
      </c>
      <c r="E142" s="13" t="s">
        <v>63</v>
      </c>
      <c r="F142" s="11"/>
    </row>
    <row r="143" spans="1:5" ht="15" hidden="1">
      <c r="A143" s="14"/>
      <c r="B143" s="14"/>
      <c r="C143" s="36"/>
      <c r="D143" s="13"/>
      <c r="E143" s="13" t="s">
        <v>63</v>
      </c>
    </row>
    <row r="144" spans="1:6" ht="15" hidden="1">
      <c r="A144" s="13"/>
      <c r="E144" s="13" t="s">
        <v>63</v>
      </c>
      <c r="F144" s="11"/>
    </row>
    <row r="145" spans="1:5" ht="15" hidden="1">
      <c r="A145" s="13"/>
      <c r="E145" s="13" t="s">
        <v>63</v>
      </c>
    </row>
    <row r="146" spans="1:6" ht="15" hidden="1">
      <c r="A146" s="13"/>
      <c r="B146" s="205"/>
      <c r="C146" s="204"/>
      <c r="D146" s="204"/>
      <c r="E146" s="13" t="s">
        <v>63</v>
      </c>
      <c r="F146" s="11"/>
    </row>
    <row r="147" spans="1:5" ht="15" hidden="1">
      <c r="A147" s="13"/>
      <c r="B147" s="205"/>
      <c r="C147" s="204"/>
      <c r="D147" s="204"/>
      <c r="E147" s="13" t="s">
        <v>63</v>
      </c>
    </row>
    <row r="148" spans="1:6" ht="15" hidden="1">
      <c r="A148" s="13"/>
      <c r="B148" s="205"/>
      <c r="C148" s="204"/>
      <c r="D148" s="204"/>
      <c r="E148" s="13" t="s">
        <v>63</v>
      </c>
      <c r="F148" s="11"/>
    </row>
    <row r="150" spans="1:6" ht="13.5" customHeight="1">
      <c r="A150" s="13">
        <v>15</v>
      </c>
      <c r="B150" s="14" t="s">
        <v>282</v>
      </c>
      <c r="C150" s="36"/>
      <c r="D150" s="13"/>
      <c r="E150" s="16">
        <f>IF(COUNT(D157:D162)=0,"-",AVERAGE(D157:D162))</f>
        <v>123.66666666666667</v>
      </c>
      <c r="F150" s="11"/>
    </row>
    <row r="151" spans="1:5" ht="15" hidden="1">
      <c r="A151" s="14"/>
      <c r="B151" s="14"/>
      <c r="C151" s="36"/>
      <c r="D151" s="13"/>
      <c r="E151" s="13"/>
    </row>
    <row r="152" spans="1:6" ht="15" hidden="1">
      <c r="A152" s="14"/>
      <c r="B152" s="14"/>
      <c r="C152" s="36"/>
      <c r="D152" s="13"/>
      <c r="E152" s="13"/>
      <c r="F152" s="11"/>
    </row>
    <row r="153" spans="1:5" ht="15" hidden="1">
      <c r="A153" s="14"/>
      <c r="B153" s="14"/>
      <c r="C153" s="36"/>
      <c r="D153" s="13"/>
      <c r="E153" s="13"/>
    </row>
    <row r="154" spans="1:6" ht="15" hidden="1">
      <c r="A154" s="14"/>
      <c r="B154" s="14"/>
      <c r="C154" s="36"/>
      <c r="D154" s="13"/>
      <c r="E154" s="13"/>
      <c r="F154" s="11"/>
    </row>
    <row r="155" spans="1:5" ht="15" hidden="1">
      <c r="A155" s="14"/>
      <c r="B155" s="14"/>
      <c r="C155" s="36"/>
      <c r="D155" s="13"/>
      <c r="E155" s="13"/>
    </row>
    <row r="156" spans="1:6" ht="15" hidden="1">
      <c r="A156" s="14"/>
      <c r="B156" s="204"/>
      <c r="C156" s="204"/>
      <c r="D156" s="204"/>
      <c r="E156" s="13" t="s">
        <v>63</v>
      </c>
      <c r="F156" s="11"/>
    </row>
    <row r="157" spans="1:5" ht="15">
      <c r="A157" s="13"/>
      <c r="B157" s="252" t="s">
        <v>215</v>
      </c>
      <c r="C157" s="253">
        <v>119</v>
      </c>
      <c r="D157" s="253">
        <v>119</v>
      </c>
      <c r="E157" s="13" t="s">
        <v>63</v>
      </c>
    </row>
    <row r="158" spans="1:6" ht="15" hidden="1">
      <c r="A158" s="13"/>
      <c r="E158" s="13" t="s">
        <v>63</v>
      </c>
      <c r="F158" s="85"/>
    </row>
    <row r="159" spans="1:6" ht="14.25" customHeight="1">
      <c r="A159" s="14"/>
      <c r="B159" s="252" t="s">
        <v>193</v>
      </c>
      <c r="C159" s="261">
        <v>165</v>
      </c>
      <c r="D159" s="261">
        <v>123</v>
      </c>
      <c r="E159" s="13" t="s">
        <v>63</v>
      </c>
      <c r="F159" s="300"/>
    </row>
    <row r="160" spans="1:5" ht="15">
      <c r="A160" s="13"/>
      <c r="B160" s="252" t="s">
        <v>238</v>
      </c>
      <c r="C160" s="253">
        <v>129</v>
      </c>
      <c r="D160" s="253">
        <v>129</v>
      </c>
      <c r="E160" s="13" t="s">
        <v>63</v>
      </c>
    </row>
    <row r="161" spans="1:6" ht="15" hidden="1">
      <c r="A161" s="14"/>
      <c r="B161" s="14"/>
      <c r="C161" s="36"/>
      <c r="D161" s="13"/>
      <c r="E161" s="13"/>
      <c r="F161" s="300"/>
    </row>
    <row r="162" spans="1:6" ht="15" hidden="1">
      <c r="A162" s="13"/>
      <c r="B162" s="205"/>
      <c r="C162" s="204"/>
      <c r="D162" s="204"/>
      <c r="E162" s="13"/>
      <c r="F162" s="85"/>
    </row>
    <row r="163" s="316" customFormat="1" ht="15">
      <c r="F163" s="315"/>
    </row>
    <row r="164" spans="1:5" ht="15.75">
      <c r="A164" s="13">
        <v>16</v>
      </c>
      <c r="B164" s="14" t="s">
        <v>283</v>
      </c>
      <c r="C164" s="36"/>
      <c r="D164" s="13"/>
      <c r="E164" s="16">
        <f>IF(COUNT(D167:D169)=0,"-",AVERAGE(D167:D169))</f>
        <v>111.33333333333333</v>
      </c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14"/>
      <c r="C166" s="36"/>
      <c r="D166" s="13"/>
      <c r="E166" s="13"/>
    </row>
    <row r="167" spans="1:5" ht="15">
      <c r="A167" s="13"/>
      <c r="B167" s="252" t="s">
        <v>238</v>
      </c>
      <c r="C167" s="253">
        <v>99</v>
      </c>
      <c r="D167" s="253">
        <v>99</v>
      </c>
      <c r="E167" s="13" t="s">
        <v>63</v>
      </c>
    </row>
    <row r="168" spans="1:6" ht="15">
      <c r="A168" s="14"/>
      <c r="B168" s="252" t="s">
        <v>215</v>
      </c>
      <c r="C168" s="253">
        <v>101</v>
      </c>
      <c r="D168" s="303">
        <v>101</v>
      </c>
      <c r="E168" s="13" t="s">
        <v>63</v>
      </c>
      <c r="F168" s="85"/>
    </row>
    <row r="169" spans="1:5" ht="14.25" customHeight="1">
      <c r="A169" s="13"/>
      <c r="B169" s="252" t="s">
        <v>193</v>
      </c>
      <c r="C169" s="261">
        <v>134</v>
      </c>
      <c r="D169" s="261">
        <v>134</v>
      </c>
      <c r="E169" s="13" t="s">
        <v>63</v>
      </c>
    </row>
    <row r="170" ht="15">
      <c r="F170" s="85"/>
    </row>
    <row r="171" spans="1:5" ht="15">
      <c r="A171" s="13"/>
      <c r="E171" s="326"/>
    </row>
    <row r="172" spans="1:5" ht="15.75">
      <c r="A172" s="13">
        <v>17</v>
      </c>
      <c r="B172" s="14" t="s">
        <v>15</v>
      </c>
      <c r="C172" s="36"/>
      <c r="D172" s="13"/>
      <c r="E172" s="16">
        <f>IF(COUNT(D173:D176)=0,"-",AVERAGE(D173:D176))</f>
        <v>64.66333333333334</v>
      </c>
    </row>
    <row r="173" spans="1:5" ht="15">
      <c r="A173" s="14"/>
      <c r="B173" s="252" t="s">
        <v>193</v>
      </c>
      <c r="C173" s="261">
        <v>77</v>
      </c>
      <c r="D173" s="253">
        <v>69</v>
      </c>
      <c r="E173" s="13" t="s">
        <v>63</v>
      </c>
    </row>
    <row r="174" spans="1:6" ht="15">
      <c r="A174" s="13"/>
      <c r="B174" s="252" t="s">
        <v>215</v>
      </c>
      <c r="C174" s="253">
        <v>75</v>
      </c>
      <c r="D174" s="253">
        <v>54.99</v>
      </c>
      <c r="E174" s="13" t="s">
        <v>63</v>
      </c>
      <c r="F174" s="300"/>
    </row>
    <row r="175" spans="1:6" ht="15" hidden="1">
      <c r="A175" s="13"/>
      <c r="B175" s="14"/>
      <c r="C175" s="36"/>
      <c r="D175" s="13"/>
      <c r="E175" s="13"/>
      <c r="F175" s="85"/>
    </row>
    <row r="176" spans="1:10" ht="15">
      <c r="A176" s="14"/>
      <c r="B176" s="252" t="s">
        <v>238</v>
      </c>
      <c r="C176" s="253">
        <v>71</v>
      </c>
      <c r="D176" s="253">
        <v>70</v>
      </c>
      <c r="E176" s="13" t="s">
        <v>63</v>
      </c>
      <c r="F176" s="300"/>
      <c r="J176" s="11"/>
    </row>
    <row r="177" ht="15">
      <c r="J177" s="11"/>
    </row>
    <row r="178" spans="1:5" ht="15.75">
      <c r="A178" s="13">
        <v>18</v>
      </c>
      <c r="B178" s="14" t="s">
        <v>16</v>
      </c>
      <c r="C178" s="36"/>
      <c r="D178" s="13"/>
      <c r="E178" s="16">
        <f>IF(COUNT(D186:D188)=0,"-",AVERAGE(D186:D188))</f>
        <v>49.495000000000005</v>
      </c>
    </row>
    <row r="179" spans="1:7" ht="15" hidden="1">
      <c r="A179" s="14"/>
      <c r="B179" s="14"/>
      <c r="C179" s="36"/>
      <c r="D179" s="13"/>
      <c r="E179" s="13"/>
      <c r="G179" s="11"/>
    </row>
    <row r="180" spans="1:5" ht="15" hidden="1">
      <c r="A180" s="14"/>
      <c r="B180" s="14"/>
      <c r="C180" s="36"/>
      <c r="D180" s="13"/>
      <c r="E180" s="13"/>
    </row>
    <row r="181" spans="1:7" ht="15" hidden="1">
      <c r="A181" s="14"/>
      <c r="B181" s="14"/>
      <c r="C181" s="36"/>
      <c r="D181" s="13"/>
      <c r="E181" s="13"/>
      <c r="G181" s="11"/>
    </row>
    <row r="182" spans="1:5" ht="15" hidden="1">
      <c r="A182" s="14"/>
      <c r="B182" s="14"/>
      <c r="C182" s="36"/>
      <c r="D182" s="13"/>
      <c r="E182" s="13"/>
    </row>
    <row r="183" spans="1:7" ht="15" hidden="1">
      <c r="A183" s="14"/>
      <c r="B183" s="252"/>
      <c r="C183" s="253"/>
      <c r="D183" s="253"/>
      <c r="E183" s="13"/>
      <c r="G183" s="11"/>
    </row>
    <row r="184" spans="1:5" ht="15" hidden="1">
      <c r="A184" s="14"/>
      <c r="B184" s="252"/>
      <c r="C184" s="253"/>
      <c r="D184" s="253"/>
      <c r="E184" s="13"/>
    </row>
    <row r="185" spans="1:7" ht="15" hidden="1">
      <c r="A185" s="14"/>
      <c r="B185" s="14"/>
      <c r="C185" s="36"/>
      <c r="D185" s="13"/>
      <c r="E185" s="13"/>
      <c r="G185" s="11"/>
    </row>
    <row r="186" spans="1:5" ht="15">
      <c r="A186" s="13"/>
      <c r="B186" s="252" t="s">
        <v>215</v>
      </c>
      <c r="C186" s="253">
        <v>39</v>
      </c>
      <c r="D186" s="253">
        <v>44.99</v>
      </c>
      <c r="E186" s="13" t="s">
        <v>63</v>
      </c>
    </row>
    <row r="187" spans="1:5" ht="14.25" customHeight="1">
      <c r="A187" s="13"/>
      <c r="B187" s="252" t="s">
        <v>193</v>
      </c>
      <c r="C187" s="253">
        <v>77</v>
      </c>
      <c r="D187" s="253">
        <v>54</v>
      </c>
      <c r="E187" s="13" t="s">
        <v>63</v>
      </c>
    </row>
    <row r="188" spans="1:6" ht="15">
      <c r="A188" s="14"/>
      <c r="B188" s="252" t="s">
        <v>238</v>
      </c>
      <c r="C188" s="253"/>
      <c r="D188" s="253"/>
      <c r="E188" s="13" t="s">
        <v>63</v>
      </c>
      <c r="F188" s="85"/>
    </row>
    <row r="190" spans="1:6" ht="15.75">
      <c r="A190" s="13">
        <v>19</v>
      </c>
      <c r="B190" s="14" t="s">
        <v>17</v>
      </c>
      <c r="C190" s="36"/>
      <c r="D190" s="13"/>
      <c r="E190" s="16">
        <f>IF(COUNT(D192:D192)=0,"-",AVERAGE(D192:D192))</f>
        <v>215</v>
      </c>
      <c r="F190" s="11"/>
    </row>
    <row r="191" spans="1:6" ht="15">
      <c r="A191" s="13"/>
      <c r="B191" s="252" t="s">
        <v>193</v>
      </c>
      <c r="C191" s="253">
        <v>199</v>
      </c>
      <c r="D191" s="253">
        <v>177</v>
      </c>
      <c r="E191" s="13" t="s">
        <v>63</v>
      </c>
      <c r="F191" s="11"/>
    </row>
    <row r="192" spans="1:5" ht="15">
      <c r="A192" s="13"/>
      <c r="B192" s="252" t="s">
        <v>215</v>
      </c>
      <c r="C192" s="253">
        <v>215</v>
      </c>
      <c r="D192" s="253">
        <v>215</v>
      </c>
      <c r="E192" s="13" t="s">
        <v>63</v>
      </c>
    </row>
    <row r="193" spans="1:5" ht="15">
      <c r="A193" s="14"/>
      <c r="B193" s="252" t="s">
        <v>238</v>
      </c>
      <c r="C193" s="253"/>
      <c r="D193" s="253"/>
      <c r="E193" s="13" t="s">
        <v>63</v>
      </c>
    </row>
    <row r="194" ht="16.5" customHeight="1"/>
    <row r="195" spans="1:5" ht="16.5" customHeight="1">
      <c r="A195" s="13">
        <v>20</v>
      </c>
      <c r="B195" s="14" t="s">
        <v>18</v>
      </c>
      <c r="C195" s="36"/>
      <c r="D195" s="13"/>
      <c r="E195" s="16">
        <f>IF(COUNT(D198:D200)=0,"-",AVERAGE(D198:D200))</f>
        <v>128.99666666666667</v>
      </c>
    </row>
    <row r="196" spans="1:6" ht="15" hidden="1">
      <c r="A196" s="14"/>
      <c r="B196" s="14"/>
      <c r="C196" s="36"/>
      <c r="D196" s="13"/>
      <c r="E196" s="13"/>
      <c r="F196" s="11"/>
    </row>
    <row r="197" spans="1:5" ht="15" hidden="1">
      <c r="A197" s="14"/>
      <c r="B197" s="14"/>
      <c r="C197" s="36"/>
      <c r="D197" s="13"/>
      <c r="E197" s="13"/>
    </row>
    <row r="198" spans="1:6" ht="15">
      <c r="A198" s="14"/>
      <c r="B198" s="252" t="s">
        <v>215</v>
      </c>
      <c r="C198" s="253">
        <v>99</v>
      </c>
      <c r="D198" s="253">
        <v>200.99</v>
      </c>
      <c r="E198" s="13" t="s">
        <v>63</v>
      </c>
      <c r="F198" s="85"/>
    </row>
    <row r="199" spans="1:6" ht="15">
      <c r="A199" s="14"/>
      <c r="B199" s="252" t="s">
        <v>193</v>
      </c>
      <c r="C199" s="253">
        <v>72</v>
      </c>
      <c r="D199" s="253">
        <v>87</v>
      </c>
      <c r="E199" s="13" t="s">
        <v>253</v>
      </c>
      <c r="F199" s="300"/>
    </row>
    <row r="200" spans="1:5" ht="14.25" customHeight="1">
      <c r="A200" s="13"/>
      <c r="B200" s="252" t="s">
        <v>238</v>
      </c>
      <c r="C200" s="253">
        <v>99</v>
      </c>
      <c r="D200" s="253">
        <v>99</v>
      </c>
      <c r="E200" s="13" t="s">
        <v>63</v>
      </c>
    </row>
    <row r="202" spans="1:6" ht="15.75">
      <c r="A202" s="13">
        <v>21</v>
      </c>
      <c r="B202" s="14" t="s">
        <v>19</v>
      </c>
      <c r="C202" s="36"/>
      <c r="D202" s="13"/>
      <c r="E202" s="16">
        <f>IF(COUNT(D210:D212)=0,"-",AVERAGE(D210:D212))</f>
        <v>121.66333333333334</v>
      </c>
      <c r="F202" s="11"/>
    </row>
    <row r="203" spans="1:5" ht="15" hidden="1">
      <c r="A203" s="13"/>
      <c r="B203" s="14"/>
      <c r="C203" s="36"/>
      <c r="D203" s="13"/>
      <c r="E203" s="13"/>
    </row>
    <row r="204" spans="1:6" ht="15" hidden="1">
      <c r="A204" s="14"/>
      <c r="B204" s="14"/>
      <c r="C204" s="36"/>
      <c r="D204" s="13"/>
      <c r="E204" s="13"/>
      <c r="F204" s="11"/>
    </row>
    <row r="205" spans="1:5" ht="15" hidden="1">
      <c r="A205" s="14"/>
      <c r="B205" s="14"/>
      <c r="C205" s="36"/>
      <c r="D205" s="13"/>
      <c r="E205" s="13"/>
    </row>
    <row r="206" spans="1:6" ht="15" hidden="1">
      <c r="A206" s="14"/>
      <c r="B206" s="14"/>
      <c r="C206" s="36"/>
      <c r="D206" s="13"/>
      <c r="E206" s="13"/>
      <c r="F206" s="11"/>
    </row>
    <row r="207" spans="1:5" ht="15" hidden="1">
      <c r="A207" s="14"/>
      <c r="B207" s="14"/>
      <c r="C207" s="36"/>
      <c r="D207" s="13"/>
      <c r="E207" s="13"/>
    </row>
    <row r="208" spans="1:6" ht="15" hidden="1">
      <c r="A208" s="14"/>
      <c r="B208" s="14"/>
      <c r="C208" s="36"/>
      <c r="D208" s="13"/>
      <c r="E208" s="13"/>
      <c r="F208" s="11"/>
    </row>
    <row r="209" spans="1:5" ht="15" hidden="1">
      <c r="A209" s="14"/>
      <c r="B209" s="14"/>
      <c r="C209" s="36"/>
      <c r="D209" s="13"/>
      <c r="E209" s="13"/>
    </row>
    <row r="210" spans="1:6" ht="16.5" customHeight="1">
      <c r="A210" s="14"/>
      <c r="B210" s="252" t="s">
        <v>215</v>
      </c>
      <c r="C210" s="253">
        <v>128</v>
      </c>
      <c r="D210" s="253">
        <v>180.99</v>
      </c>
      <c r="E210" s="13" t="s">
        <v>63</v>
      </c>
      <c r="F210" s="11"/>
    </row>
    <row r="211" spans="1:5" ht="15.75" customHeight="1">
      <c r="A211" s="14"/>
      <c r="B211" s="252" t="s">
        <v>193</v>
      </c>
      <c r="C211" s="261">
        <v>128</v>
      </c>
      <c r="D211" s="253">
        <v>89</v>
      </c>
      <c r="E211" s="13" t="s">
        <v>63</v>
      </c>
    </row>
    <row r="212" spans="1:6" ht="15">
      <c r="A212" s="13"/>
      <c r="B212" s="252" t="s">
        <v>238</v>
      </c>
      <c r="C212" s="253">
        <v>159</v>
      </c>
      <c r="D212" s="253">
        <v>95</v>
      </c>
      <c r="E212" s="13" t="s">
        <v>63</v>
      </c>
      <c r="F212" s="85"/>
    </row>
    <row r="213" ht="15">
      <c r="F213" s="11"/>
    </row>
    <row r="214" spans="1:6" ht="14.25" customHeight="1">
      <c r="A214" s="13">
        <v>22</v>
      </c>
      <c r="B214" s="14" t="s">
        <v>233</v>
      </c>
      <c r="C214" s="36"/>
      <c r="D214" s="13"/>
      <c r="E214" s="16">
        <f>IF(COUNT(D219:D226)=0,"-",AVERAGE(D219:D226))</f>
        <v>75.29666666666667</v>
      </c>
      <c r="F214" s="85"/>
    </row>
    <row r="215" spans="1:6" ht="15" hidden="1">
      <c r="A215" s="14"/>
      <c r="B215" s="14"/>
      <c r="C215" s="36"/>
      <c r="D215" s="13"/>
      <c r="E215" s="13"/>
      <c r="F215" s="300"/>
    </row>
    <row r="216" spans="1:6" ht="15" hidden="1">
      <c r="A216" s="14"/>
      <c r="B216" s="252"/>
      <c r="C216" s="253"/>
      <c r="D216" s="253"/>
      <c r="E216" s="13"/>
      <c r="F216" s="85"/>
    </row>
    <row r="217" spans="1:6" ht="15" hidden="1">
      <c r="A217" s="14"/>
      <c r="B217" s="14"/>
      <c r="C217" s="36"/>
      <c r="D217" s="13"/>
      <c r="E217" s="13"/>
      <c r="F217" s="300"/>
    </row>
    <row r="218" spans="1:6" ht="15" hidden="1">
      <c r="A218" s="14"/>
      <c r="B218" s="252"/>
      <c r="C218" s="253"/>
      <c r="D218" s="253"/>
      <c r="E218" s="13" t="s">
        <v>63</v>
      </c>
      <c r="F218" s="85"/>
    </row>
    <row r="219" spans="1:5" ht="15" customHeight="1">
      <c r="A219" s="13"/>
      <c r="B219" s="252" t="s">
        <v>215</v>
      </c>
      <c r="C219" s="253">
        <v>65</v>
      </c>
      <c r="D219" s="253">
        <v>89.99</v>
      </c>
      <c r="E219" s="13" t="s">
        <v>63</v>
      </c>
    </row>
    <row r="220" spans="1:6" ht="15.75" customHeight="1">
      <c r="A220" s="13"/>
      <c r="B220" s="252" t="s">
        <v>193</v>
      </c>
      <c r="C220" s="253">
        <v>67</v>
      </c>
      <c r="D220" s="253">
        <v>66</v>
      </c>
      <c r="E220" s="13" t="s">
        <v>63</v>
      </c>
      <c r="F220" s="85"/>
    </row>
    <row r="221" spans="1:5" ht="15">
      <c r="A221" s="13"/>
      <c r="B221" s="252" t="s">
        <v>238</v>
      </c>
      <c r="C221" s="253">
        <v>69.9</v>
      </c>
      <c r="D221" s="253">
        <v>69.9</v>
      </c>
      <c r="E221" s="13"/>
    </row>
    <row r="222" spans="1:6" ht="15" hidden="1">
      <c r="A222" s="13"/>
      <c r="B222" s="252" t="s">
        <v>122</v>
      </c>
      <c r="C222" s="253"/>
      <c r="D222" s="253"/>
      <c r="E222" s="13" t="s">
        <v>63</v>
      </c>
      <c r="F222" s="300"/>
    </row>
    <row r="223" spans="1:5" ht="15" hidden="1">
      <c r="A223" s="13"/>
      <c r="B223" s="205"/>
      <c r="C223" s="204"/>
      <c r="D223" s="204"/>
      <c r="E223" s="13" t="s">
        <v>63</v>
      </c>
    </row>
    <row r="224" spans="1:6" ht="15" hidden="1">
      <c r="A224" s="13"/>
      <c r="B224" s="205"/>
      <c r="C224" s="204"/>
      <c r="D224" s="204"/>
      <c r="E224" s="13" t="s">
        <v>63</v>
      </c>
      <c r="F224" s="11"/>
    </row>
    <row r="225" spans="1:5" ht="15" hidden="1">
      <c r="A225" s="13"/>
      <c r="B225" s="205"/>
      <c r="C225" s="204"/>
      <c r="D225" s="204"/>
      <c r="E225" s="13" t="s">
        <v>63</v>
      </c>
    </row>
    <row r="226" spans="1:6" ht="15" hidden="1">
      <c r="A226" s="13"/>
      <c r="B226" s="205"/>
      <c r="C226" s="204"/>
      <c r="D226" s="204"/>
      <c r="E226" s="13" t="s">
        <v>63</v>
      </c>
      <c r="F226" s="11"/>
    </row>
    <row r="228" spans="1:6" ht="15.75">
      <c r="A228" s="13">
        <v>23</v>
      </c>
      <c r="B228" s="14" t="s">
        <v>21</v>
      </c>
      <c r="C228" s="36"/>
      <c r="D228" s="13"/>
      <c r="E228" s="16">
        <f>IF(COUNT(D228:D234)=0,"-",AVERAGE(D228:D234))</f>
        <v>56.296666666666674</v>
      </c>
      <c r="F228" s="11"/>
    </row>
    <row r="229" spans="1:5" ht="15" hidden="1">
      <c r="A229" s="14"/>
      <c r="B229" s="14"/>
      <c r="C229" s="36"/>
      <c r="D229" s="13"/>
      <c r="E229" s="13"/>
    </row>
    <row r="230" spans="1:6" ht="15" hidden="1">
      <c r="A230" s="14"/>
      <c r="B230" s="14"/>
      <c r="C230" s="36"/>
      <c r="D230" s="13"/>
      <c r="E230" s="13"/>
      <c r="F230" s="11"/>
    </row>
    <row r="231" spans="1:5" ht="15" hidden="1">
      <c r="A231" s="14"/>
      <c r="B231" s="14"/>
      <c r="C231" s="36"/>
      <c r="D231" s="13"/>
      <c r="E231" s="13"/>
    </row>
    <row r="232" spans="1:5" ht="15" customHeight="1">
      <c r="A232" s="14"/>
      <c r="B232" s="252" t="s">
        <v>193</v>
      </c>
      <c r="C232" s="253">
        <v>68</v>
      </c>
      <c r="D232" s="253">
        <v>59</v>
      </c>
      <c r="E232" s="13" t="s">
        <v>253</v>
      </c>
    </row>
    <row r="233" spans="1:5" ht="15">
      <c r="A233" s="13"/>
      <c r="B233" s="252" t="s">
        <v>215</v>
      </c>
      <c r="C233" s="253">
        <v>64</v>
      </c>
      <c r="D233" s="253">
        <v>49.99</v>
      </c>
      <c r="E233" s="13" t="s">
        <v>63</v>
      </c>
    </row>
    <row r="234" spans="1:6" ht="15">
      <c r="A234" s="14"/>
      <c r="B234" s="252" t="s">
        <v>238</v>
      </c>
      <c r="C234" s="253">
        <v>59.9</v>
      </c>
      <c r="D234" s="253">
        <v>59.9</v>
      </c>
      <c r="E234" s="13" t="s">
        <v>63</v>
      </c>
      <c r="F234" s="85"/>
    </row>
    <row r="235" spans="1:5" ht="15.75">
      <c r="A235" s="13">
        <v>24</v>
      </c>
      <c r="B235" s="14" t="s">
        <v>85</v>
      </c>
      <c r="C235" s="36"/>
      <c r="D235" s="13"/>
      <c r="E235" s="16">
        <f>IF(COUNT(D236:D239)=0,"-",AVERAGE(D236:D239))</f>
        <v>48.663333333333334</v>
      </c>
    </row>
    <row r="236" spans="1:5" ht="15">
      <c r="A236" s="14"/>
      <c r="B236" s="252" t="s">
        <v>215</v>
      </c>
      <c r="C236" s="253">
        <v>45</v>
      </c>
      <c r="D236" s="253">
        <v>54.99</v>
      </c>
      <c r="E236" s="13" t="s">
        <v>63</v>
      </c>
    </row>
    <row r="237" spans="1:5" ht="15" customHeight="1">
      <c r="A237" s="14"/>
      <c r="B237" s="252" t="s">
        <v>193</v>
      </c>
      <c r="C237" s="253">
        <v>47</v>
      </c>
      <c r="D237" s="253">
        <v>44</v>
      </c>
      <c r="E237" s="13" t="s">
        <v>63</v>
      </c>
    </row>
    <row r="238" spans="1:5" ht="15">
      <c r="A238" s="14"/>
      <c r="B238" s="252" t="s">
        <v>238</v>
      </c>
      <c r="C238" s="253">
        <v>49</v>
      </c>
      <c r="D238" s="253">
        <v>47</v>
      </c>
      <c r="E238" s="13" t="s">
        <v>63</v>
      </c>
    </row>
    <row r="239" spans="1:5" ht="15" hidden="1">
      <c r="A239" s="14"/>
      <c r="B239" s="252" t="s">
        <v>122</v>
      </c>
      <c r="C239" s="253"/>
      <c r="D239" s="253"/>
      <c r="E239" s="13" t="s">
        <v>63</v>
      </c>
    </row>
    <row r="240" spans="1:6" ht="15" hidden="1">
      <c r="A240" s="14"/>
      <c r="B240" s="14"/>
      <c r="C240" s="36"/>
      <c r="D240" s="13"/>
      <c r="E240" s="13"/>
      <c r="F240" s="85"/>
    </row>
    <row r="241" ht="15.75" customHeight="1">
      <c r="F241" s="300"/>
    </row>
    <row r="242" spans="1:5" ht="15" hidden="1">
      <c r="A242" s="13"/>
      <c r="B242" s="252"/>
      <c r="C242" s="253"/>
      <c r="D242" s="253"/>
      <c r="E242" s="13" t="s">
        <v>63</v>
      </c>
    </row>
    <row r="243" spans="1:6" ht="15" hidden="1">
      <c r="A243" s="13"/>
      <c r="B243" s="252"/>
      <c r="C243" s="253"/>
      <c r="D243" s="253"/>
      <c r="E243" s="13" t="s">
        <v>63</v>
      </c>
      <c r="F243" s="11"/>
    </row>
    <row r="244" spans="1:5" ht="15" hidden="1">
      <c r="A244" s="13"/>
      <c r="B244" s="205"/>
      <c r="C244" s="204"/>
      <c r="D244" s="204"/>
      <c r="E244" s="13"/>
    </row>
    <row r="245" spans="1:6" ht="15.75">
      <c r="A245" s="13">
        <v>25</v>
      </c>
      <c r="B245" s="14" t="s">
        <v>22</v>
      </c>
      <c r="C245" s="36"/>
      <c r="D245" s="13"/>
      <c r="E245" s="16">
        <f>IF(COUNT(D246:D246)=E2423,"-",AVERAGE(D246:D246))</f>
        <v>350</v>
      </c>
      <c r="F245" s="11"/>
    </row>
    <row r="246" spans="1:6" ht="15">
      <c r="A246" s="13"/>
      <c r="B246" s="252" t="s">
        <v>193</v>
      </c>
      <c r="C246" s="253">
        <v>350</v>
      </c>
      <c r="D246" s="253">
        <v>350</v>
      </c>
      <c r="E246" s="13" t="s">
        <v>63</v>
      </c>
      <c r="F246" s="11"/>
    </row>
    <row r="247" spans="1:5" ht="15">
      <c r="A247" s="13"/>
      <c r="B247" s="252" t="s">
        <v>215</v>
      </c>
      <c r="C247" s="253">
        <v>380</v>
      </c>
      <c r="D247" s="253">
        <v>299.99</v>
      </c>
      <c r="E247" s="13" t="s">
        <v>63</v>
      </c>
    </row>
    <row r="248" spans="1:5" ht="15">
      <c r="A248" s="14"/>
      <c r="B248" s="252" t="s">
        <v>238</v>
      </c>
      <c r="C248" s="253"/>
      <c r="D248" s="253"/>
      <c r="E248" s="13" t="s">
        <v>63</v>
      </c>
    </row>
    <row r="249" spans="1:6" ht="15" hidden="1">
      <c r="A249" s="13"/>
      <c r="B249" s="252"/>
      <c r="C249" s="253"/>
      <c r="D249" s="253"/>
      <c r="E249" s="13" t="s">
        <v>63</v>
      </c>
      <c r="F249" s="85"/>
    </row>
    <row r="250" spans="1:6" ht="0.75" customHeight="1" hidden="1">
      <c r="A250" s="13"/>
      <c r="B250" s="252" t="s">
        <v>122</v>
      </c>
      <c r="C250" s="253"/>
      <c r="D250" s="253"/>
      <c r="E250" s="13" t="s">
        <v>63</v>
      </c>
      <c r="F250" s="11"/>
    </row>
    <row r="251" spans="1:5" ht="15" hidden="1">
      <c r="A251" s="13"/>
      <c r="B251" s="205"/>
      <c r="C251" s="204"/>
      <c r="D251" s="204"/>
      <c r="E251" s="13"/>
    </row>
    <row r="252" spans="1:6" ht="15" hidden="1">
      <c r="A252" s="13"/>
      <c r="B252" s="205"/>
      <c r="C252" s="204"/>
      <c r="D252" s="204"/>
      <c r="E252" s="13"/>
      <c r="F252" s="11"/>
    </row>
    <row r="253" ht="15">
      <c r="F253" s="11"/>
    </row>
    <row r="254" spans="1:6" ht="15.75">
      <c r="A254" s="13">
        <v>26</v>
      </c>
      <c r="B254" s="14" t="s">
        <v>23</v>
      </c>
      <c r="C254" s="36"/>
      <c r="D254" s="13"/>
      <c r="E254" s="16">
        <f>IF(COUNT(D260:D266)=0,"-",AVERAGE(D260:D266))</f>
        <v>146.33</v>
      </c>
      <c r="F254" s="85"/>
    </row>
    <row r="255" spans="1:6" ht="15" hidden="1">
      <c r="A255" s="14"/>
      <c r="B255" s="14"/>
      <c r="C255" s="36"/>
      <c r="D255" s="13"/>
      <c r="E255" s="13"/>
      <c r="F255" s="300"/>
    </row>
    <row r="256" spans="1:6" ht="15" hidden="1">
      <c r="A256" s="14"/>
      <c r="B256" s="14"/>
      <c r="C256" s="36"/>
      <c r="D256" s="13"/>
      <c r="E256" s="13"/>
      <c r="F256" s="85"/>
    </row>
    <row r="257" spans="1:6" ht="15" hidden="1">
      <c r="A257" s="14"/>
      <c r="B257" s="14"/>
      <c r="C257" s="36"/>
      <c r="D257" s="13"/>
      <c r="E257" s="13"/>
      <c r="F257" s="300"/>
    </row>
    <row r="258" spans="1:6" ht="15" hidden="1">
      <c r="A258" s="14"/>
      <c r="B258" s="14"/>
      <c r="C258" s="36"/>
      <c r="D258" s="13"/>
      <c r="E258" s="13"/>
      <c r="F258" s="85"/>
    </row>
    <row r="259" spans="1:6" ht="15" hidden="1">
      <c r="A259" s="14"/>
      <c r="E259" s="13"/>
      <c r="F259" s="300"/>
    </row>
    <row r="260" spans="1:5" ht="15">
      <c r="A260" s="13"/>
      <c r="B260" s="252" t="s">
        <v>215</v>
      </c>
      <c r="C260" s="253">
        <v>109</v>
      </c>
      <c r="D260" s="287">
        <v>170.99</v>
      </c>
      <c r="E260" s="13" t="s">
        <v>63</v>
      </c>
    </row>
    <row r="261" spans="1:5" ht="15">
      <c r="A261" s="14"/>
      <c r="B261" s="252" t="s">
        <v>238</v>
      </c>
      <c r="C261" s="253">
        <v>135</v>
      </c>
      <c r="D261" s="301">
        <v>129</v>
      </c>
      <c r="E261" s="13" t="s">
        <v>63</v>
      </c>
    </row>
    <row r="262" spans="1:6" ht="15" hidden="1">
      <c r="A262" s="14"/>
      <c r="B262" s="262"/>
      <c r="C262" s="254"/>
      <c r="D262" s="287"/>
      <c r="E262" s="13" t="s">
        <v>63</v>
      </c>
      <c r="F262" s="85"/>
    </row>
    <row r="263" spans="1:6" ht="15" hidden="1">
      <c r="A263" s="13"/>
      <c r="B263" s="14"/>
      <c r="C263" s="36"/>
      <c r="D263" s="296"/>
      <c r="E263" s="13"/>
      <c r="F263" s="300"/>
    </row>
    <row r="264" spans="1:6" ht="15">
      <c r="A264" s="13"/>
      <c r="B264" s="262" t="s">
        <v>193</v>
      </c>
      <c r="C264" s="261">
        <v>139</v>
      </c>
      <c r="D264" s="301">
        <v>139</v>
      </c>
      <c r="E264" s="13" t="s">
        <v>63</v>
      </c>
      <c r="F264" s="300"/>
    </row>
    <row r="265" spans="1:6" ht="15" hidden="1">
      <c r="A265" s="14"/>
      <c r="B265" s="14"/>
      <c r="C265" s="36"/>
      <c r="D265" s="296"/>
      <c r="E265" s="13" t="s">
        <v>63</v>
      </c>
      <c r="F265" s="85"/>
    </row>
    <row r="266" spans="1:6" ht="15" hidden="1">
      <c r="A266" s="13"/>
      <c r="B266" s="205"/>
      <c r="C266" s="204"/>
      <c r="D266" s="287"/>
      <c r="E266" s="13" t="s">
        <v>63</v>
      </c>
      <c r="F266" s="300"/>
    </row>
    <row r="267" spans="1:5" ht="15.75">
      <c r="A267" s="13">
        <v>27</v>
      </c>
      <c r="B267" t="s">
        <v>24</v>
      </c>
      <c r="E267" s="16">
        <f>IF(COUNT(D268:D270)=E2445,"-",AVERAGE(D268:D270))</f>
        <v>94.5</v>
      </c>
    </row>
    <row r="268" spans="1:6" ht="15">
      <c r="A268" s="13"/>
      <c r="B268" s="252" t="s">
        <v>193</v>
      </c>
      <c r="C268" s="253">
        <v>90</v>
      </c>
      <c r="D268" s="253">
        <v>90</v>
      </c>
      <c r="E268" s="13" t="s">
        <v>63</v>
      </c>
      <c r="F268" s="300"/>
    </row>
    <row r="269" spans="1:5" ht="15">
      <c r="A269" s="13"/>
      <c r="B269" s="252" t="s">
        <v>215</v>
      </c>
      <c r="C269" s="253">
        <v>99</v>
      </c>
      <c r="D269" s="328">
        <v>99</v>
      </c>
      <c r="E269" s="13" t="s">
        <v>63</v>
      </c>
    </row>
    <row r="270" spans="1:6" ht="15">
      <c r="A270" s="13"/>
      <c r="B270" s="252" t="s">
        <v>238</v>
      </c>
      <c r="C270" s="253"/>
      <c r="D270" s="253"/>
      <c r="E270" s="13" t="s">
        <v>63</v>
      </c>
      <c r="F270" s="300"/>
    </row>
    <row r="271" spans="1:6" ht="15" hidden="1">
      <c r="A271" s="14"/>
      <c r="B271" s="252" t="s">
        <v>122</v>
      </c>
      <c r="C271" s="253"/>
      <c r="D271" s="253"/>
      <c r="E271" s="13"/>
      <c r="F271" s="11"/>
    </row>
    <row r="272" spans="1:5" ht="15" hidden="1">
      <c r="A272" s="13"/>
      <c r="B272" s="205"/>
      <c r="C272" s="204"/>
      <c r="D272" s="204"/>
      <c r="E272" s="13"/>
    </row>
    <row r="273" spans="1:6" ht="15" hidden="1">
      <c r="A273" s="13"/>
      <c r="B273" s="205"/>
      <c r="C273" s="204"/>
      <c r="D273" s="204"/>
      <c r="E273" s="13"/>
      <c r="F273" s="11"/>
    </row>
    <row r="274" spans="1:5" ht="15" hidden="1">
      <c r="A274" s="13"/>
      <c r="B274" s="205"/>
      <c r="C274" s="204"/>
      <c r="D274" s="204"/>
      <c r="E274" s="13"/>
    </row>
    <row r="275" ht="15">
      <c r="F275" s="11"/>
    </row>
    <row r="276" spans="1:5" ht="15" customHeight="1">
      <c r="A276" s="13">
        <v>28</v>
      </c>
      <c r="B276" s="14" t="s">
        <v>25</v>
      </c>
      <c r="C276" s="36"/>
      <c r="D276" s="13"/>
      <c r="E276" s="19">
        <f>IF(COUNT(D277:D280)=0,"-",AVERAGE(D277:D281))</f>
        <v>110.33</v>
      </c>
    </row>
    <row r="277" spans="1:6" ht="15" customHeight="1">
      <c r="A277" s="13"/>
      <c r="B277" s="252" t="s">
        <v>193</v>
      </c>
      <c r="C277" s="253">
        <v>120</v>
      </c>
      <c r="D277" s="253">
        <v>94</v>
      </c>
      <c r="E277" s="13" t="s">
        <v>63</v>
      </c>
      <c r="F277" s="300"/>
    </row>
    <row r="278" spans="1:6" ht="14.25" customHeight="1">
      <c r="A278" s="14"/>
      <c r="B278" s="252" t="s">
        <v>215</v>
      </c>
      <c r="C278" s="253">
        <v>123</v>
      </c>
      <c r="D278" s="341">
        <v>118.99</v>
      </c>
      <c r="E278" s="13" t="s">
        <v>63</v>
      </c>
      <c r="F278" s="85"/>
    </row>
    <row r="279" spans="1:6" ht="0.75" customHeight="1" hidden="1">
      <c r="A279" s="13"/>
      <c r="B279" s="252" t="s">
        <v>122</v>
      </c>
      <c r="C279" s="253"/>
      <c r="D279" s="253"/>
      <c r="E279" s="13"/>
      <c r="F279" s="300"/>
    </row>
    <row r="280" spans="1:6" ht="15" hidden="1">
      <c r="A280" s="13"/>
      <c r="B280" s="252" t="s">
        <v>235</v>
      </c>
      <c r="C280" s="253"/>
      <c r="D280" s="253"/>
      <c r="E280" s="13"/>
      <c r="F280" s="85"/>
    </row>
    <row r="281" spans="1:6" ht="15">
      <c r="A281" s="13"/>
      <c r="B281" s="252" t="s">
        <v>238</v>
      </c>
      <c r="C281" s="253">
        <v>128</v>
      </c>
      <c r="D281" s="253">
        <v>118</v>
      </c>
      <c r="E281" s="13" t="s">
        <v>63</v>
      </c>
      <c r="F281" s="300"/>
    </row>
    <row r="282" ht="15">
      <c r="F282" s="85"/>
    </row>
    <row r="283" spans="1:6" ht="15">
      <c r="A283" s="14"/>
      <c r="F283" s="300"/>
    </row>
    <row r="284" spans="1:5" ht="15.75">
      <c r="A284" s="14">
        <v>29</v>
      </c>
      <c r="B284" s="14" t="s">
        <v>230</v>
      </c>
      <c r="C284" s="36"/>
      <c r="D284" s="13"/>
      <c r="E284" s="329">
        <f>IF(COUNT(D285:D288)=0,"-",AVERAGE(D285:D288))</f>
        <v>243.995</v>
      </c>
    </row>
    <row r="285" spans="1:5" ht="0.75" customHeight="1">
      <c r="A285" s="13"/>
      <c r="B285" s="252" t="s">
        <v>215</v>
      </c>
      <c r="C285" s="253"/>
      <c r="D285" s="253"/>
      <c r="E285" s="13" t="s">
        <v>63</v>
      </c>
    </row>
    <row r="286" spans="1:5" ht="15">
      <c r="A286" s="13"/>
      <c r="B286" s="252" t="s">
        <v>193</v>
      </c>
      <c r="C286" s="253">
        <v>238</v>
      </c>
      <c r="D286" s="253">
        <v>208</v>
      </c>
      <c r="E286" s="13" t="s">
        <v>63</v>
      </c>
    </row>
    <row r="287" spans="1:6" ht="15">
      <c r="A287" s="13"/>
      <c r="B287" s="252" t="s">
        <v>215</v>
      </c>
      <c r="C287" s="332">
        <v>239.99</v>
      </c>
      <c r="D287" s="336">
        <v>279.99</v>
      </c>
      <c r="E287" s="13" t="s">
        <v>63</v>
      </c>
      <c r="F287" s="11"/>
    </row>
    <row r="288" spans="1:5" ht="15">
      <c r="A288" s="14"/>
      <c r="B288" s="252" t="s">
        <v>238</v>
      </c>
      <c r="C288" s="253"/>
      <c r="D288" s="253"/>
      <c r="E288" s="13" t="s">
        <v>63</v>
      </c>
    </row>
    <row r="289" s="85" customFormat="1" ht="15">
      <c r="F289" s="300"/>
    </row>
    <row r="290" spans="1:5" ht="15.75">
      <c r="A290" s="13">
        <v>30</v>
      </c>
      <c r="B290" s="14" t="s">
        <v>27</v>
      </c>
      <c r="C290" s="36"/>
      <c r="D290" s="13"/>
      <c r="E290" s="19">
        <f>IF(COUNT(D296:D298)=0,"-",AVERAGE(D296:D298))</f>
        <v>69.495</v>
      </c>
    </row>
    <row r="291" spans="1:6" ht="15" hidden="1">
      <c r="A291" s="14"/>
      <c r="B291" s="14"/>
      <c r="C291" s="36"/>
      <c r="D291" s="13"/>
      <c r="E291" s="13"/>
      <c r="F291" s="11"/>
    </row>
    <row r="292" spans="1:5" ht="15" hidden="1">
      <c r="A292" s="14"/>
      <c r="B292" s="14"/>
      <c r="C292" s="36"/>
      <c r="D292" s="13"/>
      <c r="E292" s="13"/>
    </row>
    <row r="293" spans="1:6" ht="15" hidden="1">
      <c r="A293" s="14"/>
      <c r="B293" s="14"/>
      <c r="C293" s="36"/>
      <c r="D293" s="13"/>
      <c r="E293" s="13"/>
      <c r="F293" s="11"/>
    </row>
    <row r="294" spans="1:5" ht="15" hidden="1">
      <c r="A294" s="14"/>
      <c r="B294" s="14"/>
      <c r="C294" s="36"/>
      <c r="D294" s="13"/>
      <c r="E294" s="13"/>
    </row>
    <row r="295" spans="1:6" ht="15" hidden="1">
      <c r="A295" s="13"/>
      <c r="B295" s="14"/>
      <c r="C295" s="36"/>
      <c r="D295" s="13"/>
      <c r="E295" s="13"/>
      <c r="F295" s="11"/>
    </row>
    <row r="296" spans="1:5" ht="15">
      <c r="A296" s="14"/>
      <c r="B296" s="252" t="s">
        <v>215</v>
      </c>
      <c r="C296" s="253">
        <v>77</v>
      </c>
      <c r="D296" s="302">
        <v>69</v>
      </c>
      <c r="E296" s="13" t="s">
        <v>63</v>
      </c>
    </row>
    <row r="297" spans="1:5" ht="15">
      <c r="A297" s="13"/>
      <c r="B297" s="252" t="s">
        <v>193</v>
      </c>
      <c r="C297" s="253">
        <v>75.99</v>
      </c>
      <c r="D297" s="253">
        <v>69.99</v>
      </c>
      <c r="E297" s="13" t="s">
        <v>63</v>
      </c>
    </row>
    <row r="298" spans="1:5" ht="15">
      <c r="A298" s="13"/>
      <c r="B298" s="252" t="s">
        <v>238</v>
      </c>
      <c r="C298" s="253"/>
      <c r="D298" s="253"/>
      <c r="E298" s="13" t="s">
        <v>63</v>
      </c>
    </row>
    <row r="299" spans="1:5" ht="15" hidden="1">
      <c r="A299" s="13"/>
      <c r="B299" s="205"/>
      <c r="C299" s="204"/>
      <c r="D299" s="204"/>
      <c r="E299" s="13"/>
    </row>
    <row r="300" spans="1:6" ht="15" hidden="1">
      <c r="A300" s="13"/>
      <c r="B300" s="205"/>
      <c r="C300" s="204"/>
      <c r="D300" s="204"/>
      <c r="E300" s="13"/>
      <c r="F300" s="11"/>
    </row>
    <row r="302" spans="1:6" ht="30">
      <c r="A302" s="13">
        <v>31</v>
      </c>
      <c r="B302" s="45" t="s">
        <v>86</v>
      </c>
      <c r="C302" s="36"/>
      <c r="D302" s="13"/>
      <c r="E302" s="19">
        <f>IF(COUNT(D309:D314)=0,"-",AVERAGE(D309:D314))</f>
        <v>246.33333333333334</v>
      </c>
      <c r="F302" s="11"/>
    </row>
    <row r="303" spans="1:5" ht="15" hidden="1">
      <c r="A303" s="13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3"/>
      <c r="B308" s="14"/>
      <c r="C308" s="36"/>
      <c r="D308" s="13"/>
      <c r="E308" s="13"/>
      <c r="F308" s="11"/>
    </row>
    <row r="309" spans="1:5" ht="15">
      <c r="A309" s="13"/>
      <c r="B309" s="252" t="s">
        <v>238</v>
      </c>
      <c r="C309" s="253">
        <v>205</v>
      </c>
      <c r="D309" s="287">
        <v>205</v>
      </c>
      <c r="E309" s="13" t="s">
        <v>63</v>
      </c>
    </row>
    <row r="310" spans="1:6" ht="15">
      <c r="A310" s="13"/>
      <c r="B310" s="252" t="s">
        <v>215</v>
      </c>
      <c r="C310" s="253">
        <v>255</v>
      </c>
      <c r="D310" s="342">
        <v>255</v>
      </c>
      <c r="E310" s="13" t="s">
        <v>63</v>
      </c>
      <c r="F310" s="11"/>
    </row>
    <row r="311" spans="1:5" ht="15" hidden="1">
      <c r="A311" s="13"/>
      <c r="B311" s="252"/>
      <c r="C311" s="253"/>
      <c r="D311" s="287"/>
      <c r="E311" s="13" t="s">
        <v>63</v>
      </c>
    </row>
    <row r="312" spans="1:6" ht="15" hidden="1">
      <c r="A312" s="13"/>
      <c r="D312" s="297"/>
      <c r="E312" s="13" t="s">
        <v>63</v>
      </c>
      <c r="F312" s="11"/>
    </row>
    <row r="313" spans="1:5" ht="15">
      <c r="A313" s="13"/>
      <c r="B313" s="252" t="s">
        <v>193</v>
      </c>
      <c r="C313" s="253">
        <v>279</v>
      </c>
      <c r="D313" s="287">
        <v>279</v>
      </c>
      <c r="E313" s="13" t="s">
        <v>63</v>
      </c>
    </row>
    <row r="314" spans="1:5" ht="15" hidden="1">
      <c r="A314" s="13"/>
      <c r="B314" s="205"/>
      <c r="C314" s="204"/>
      <c r="D314" s="287"/>
      <c r="E314" s="13"/>
    </row>
    <row r="315" s="85" customFormat="1" ht="15">
      <c r="F315" s="300"/>
    </row>
    <row r="316" spans="1:5" ht="45">
      <c r="A316" s="17">
        <v>32</v>
      </c>
      <c r="B316" s="18" t="s">
        <v>65</v>
      </c>
      <c r="C316" s="38"/>
      <c r="D316" s="17"/>
      <c r="E316" s="19">
        <f>IF(COUNT(D321:D328)=0,"-",AVERAGE(D321:D328))</f>
        <v>291.3333333333333</v>
      </c>
    </row>
    <row r="317" spans="1:6" ht="15" hidden="1">
      <c r="A317" s="14"/>
      <c r="B317" s="14"/>
      <c r="C317" s="36"/>
      <c r="D317" s="13"/>
      <c r="E317" s="13"/>
      <c r="F317" s="11"/>
    </row>
    <row r="318" spans="1:5" ht="15" hidden="1">
      <c r="A318" s="14"/>
      <c r="B318" s="14"/>
      <c r="C318" s="36"/>
      <c r="D318" s="13"/>
      <c r="E318" s="13"/>
    </row>
    <row r="319" spans="1:6" ht="15" hidden="1">
      <c r="A319" s="14"/>
      <c r="B319" s="14"/>
      <c r="C319" s="36"/>
      <c r="D319" s="13"/>
      <c r="E319" s="13"/>
      <c r="F319" s="11"/>
    </row>
    <row r="320" spans="1:5" ht="15" hidden="1">
      <c r="A320" s="14"/>
      <c r="B320" s="14"/>
      <c r="C320" s="36"/>
      <c r="D320" s="13"/>
      <c r="E320" s="13"/>
    </row>
    <row r="321" spans="1:6" ht="15" hidden="1">
      <c r="A321" s="13"/>
      <c r="B321" s="252"/>
      <c r="C321" s="253"/>
      <c r="D321" s="253"/>
      <c r="E321" s="13" t="s">
        <v>63</v>
      </c>
      <c r="F321" s="11"/>
    </row>
    <row r="322" spans="1:5" ht="0.75" customHeight="1" hidden="1">
      <c r="A322" s="13"/>
      <c r="E322" s="13"/>
    </row>
    <row r="323" spans="1:6" ht="15">
      <c r="A323" s="14"/>
      <c r="B323" s="252" t="s">
        <v>238</v>
      </c>
      <c r="C323" s="253">
        <v>235</v>
      </c>
      <c r="D323" s="253">
        <v>235</v>
      </c>
      <c r="E323" s="13" t="s">
        <v>63</v>
      </c>
      <c r="F323" s="300"/>
    </row>
    <row r="324" spans="1:6" ht="15">
      <c r="A324" s="13"/>
      <c r="B324" s="252" t="s">
        <v>215</v>
      </c>
      <c r="C324" s="253">
        <v>269</v>
      </c>
      <c r="D324" s="303">
        <v>269</v>
      </c>
      <c r="E324" s="13" t="s">
        <v>63</v>
      </c>
      <c r="F324" s="85"/>
    </row>
    <row r="325" spans="1:5" ht="15">
      <c r="A325" s="13"/>
      <c r="B325" s="252" t="s">
        <v>193</v>
      </c>
      <c r="C325" s="253">
        <v>370</v>
      </c>
      <c r="D325" s="286">
        <v>370</v>
      </c>
      <c r="E325" s="13" t="s">
        <v>63</v>
      </c>
    </row>
    <row r="326" spans="1:6" ht="15" hidden="1">
      <c r="A326" s="13"/>
      <c r="B326" s="205"/>
      <c r="C326" s="204"/>
      <c r="D326" s="286"/>
      <c r="E326" s="13"/>
      <c r="F326" s="300"/>
    </row>
    <row r="327" spans="1:6" ht="15" hidden="1">
      <c r="A327" s="13"/>
      <c r="B327" s="205"/>
      <c r="C327" s="204"/>
      <c r="D327" s="286"/>
      <c r="E327" s="13"/>
      <c r="F327" s="85"/>
    </row>
    <row r="328" spans="1:6" ht="15" hidden="1">
      <c r="A328" s="13"/>
      <c r="B328" s="205"/>
      <c r="C328" s="204"/>
      <c r="D328" s="286"/>
      <c r="E328" s="13"/>
      <c r="F328" s="300"/>
    </row>
    <row r="329" spans="1:6" ht="15">
      <c r="A329" s="13"/>
      <c r="F329" s="85"/>
    </row>
    <row r="330" spans="1:6" ht="61.5" customHeight="1">
      <c r="A330" s="13">
        <v>33</v>
      </c>
      <c r="B330" s="18" t="s">
        <v>88</v>
      </c>
      <c r="C330" s="36"/>
      <c r="D330" s="13"/>
      <c r="E330" s="19">
        <f>IF(COUNT(D334:D337)=0,"-",AVERAGE(D334:D337))</f>
        <v>174.66666666666666</v>
      </c>
      <c r="F330" s="11"/>
    </row>
    <row r="331" spans="1:5" ht="15" hidden="1">
      <c r="A331" s="14"/>
      <c r="B331" s="14"/>
      <c r="C331" s="36"/>
      <c r="D331" s="13"/>
      <c r="E331" s="13"/>
    </row>
    <row r="332" spans="1:6" ht="15" hidden="1">
      <c r="A332" s="14"/>
      <c r="B332" s="14"/>
      <c r="C332" s="36"/>
      <c r="D332" s="13"/>
      <c r="E332" s="13"/>
      <c r="F332" s="11"/>
    </row>
    <row r="333" spans="1:5" ht="15" hidden="1">
      <c r="A333" s="14"/>
      <c r="B333" s="14"/>
      <c r="C333" s="36"/>
      <c r="D333" s="13"/>
      <c r="E333" s="13"/>
    </row>
    <row r="334" spans="1:6" ht="15">
      <c r="A334" s="14"/>
      <c r="B334" s="252" t="s">
        <v>238</v>
      </c>
      <c r="C334" s="253">
        <v>155</v>
      </c>
      <c r="D334" s="253">
        <v>155</v>
      </c>
      <c r="E334" s="13" t="s">
        <v>63</v>
      </c>
      <c r="F334" s="300"/>
    </row>
    <row r="335" spans="1:5" ht="15" hidden="1">
      <c r="A335" s="14"/>
      <c r="B335" s="252" t="s">
        <v>193</v>
      </c>
      <c r="C335" s="253"/>
      <c r="D335" s="253"/>
      <c r="E335" s="13" t="s">
        <v>63</v>
      </c>
    </row>
    <row r="336" spans="1:5" ht="15">
      <c r="A336" s="14"/>
      <c r="B336" s="252" t="s">
        <v>215</v>
      </c>
      <c r="C336" s="253">
        <v>159</v>
      </c>
      <c r="D336" s="302">
        <v>159</v>
      </c>
      <c r="E336" s="13" t="s">
        <v>63</v>
      </c>
    </row>
    <row r="337" spans="1:5" ht="15">
      <c r="A337" s="13"/>
      <c r="B337" s="252" t="s">
        <v>193</v>
      </c>
      <c r="C337" s="253">
        <v>210</v>
      </c>
      <c r="D337" s="253">
        <v>210</v>
      </c>
      <c r="E337" s="13" t="s">
        <v>63</v>
      </c>
    </row>
    <row r="338" ht="15">
      <c r="F338" s="11"/>
    </row>
    <row r="339" spans="1:5" ht="30" customHeight="1">
      <c r="A339" s="13">
        <v>34</v>
      </c>
      <c r="B339" s="45" t="s">
        <v>89</v>
      </c>
      <c r="C339" s="36"/>
      <c r="D339" s="13"/>
      <c r="E339" s="19">
        <f>IF(COUNT(D340:D346)=0,"-",AVERAGE(D340:D346))</f>
        <v>545</v>
      </c>
    </row>
    <row r="340" spans="1:5" ht="13.5" customHeight="1" hidden="1">
      <c r="A340" s="13"/>
      <c r="B340" s="252" t="s">
        <v>235</v>
      </c>
      <c r="C340" s="253"/>
      <c r="D340" s="253"/>
      <c r="E340" s="13" t="s">
        <v>63</v>
      </c>
    </row>
    <row r="341" spans="1:6" ht="15.75" customHeight="1" hidden="1">
      <c r="A341" s="14"/>
      <c r="B341" s="252" t="s">
        <v>232</v>
      </c>
      <c r="C341" s="253"/>
      <c r="D341" s="253"/>
      <c r="E341" s="13" t="s">
        <v>63</v>
      </c>
      <c r="F341" s="11"/>
    </row>
    <row r="342" spans="1:6" ht="16.5" customHeight="1" hidden="1">
      <c r="A342" s="13"/>
      <c r="B342" s="252" t="s">
        <v>231</v>
      </c>
      <c r="C342" s="253"/>
      <c r="D342" s="253"/>
      <c r="E342" s="13" t="s">
        <v>63</v>
      </c>
      <c r="F342" s="85"/>
    </row>
    <row r="343" spans="1:6" ht="15" customHeight="1" hidden="1">
      <c r="A343" s="13"/>
      <c r="B343" s="252" t="s">
        <v>122</v>
      </c>
      <c r="C343" s="253"/>
      <c r="D343" s="253"/>
      <c r="E343" s="13" t="s">
        <v>63</v>
      </c>
      <c r="F343" s="300"/>
    </row>
    <row r="344" spans="1:6" ht="18" customHeight="1" hidden="1">
      <c r="A344" s="13"/>
      <c r="B344" s="252" t="s">
        <v>193</v>
      </c>
      <c r="C344" s="253"/>
      <c r="D344" s="253"/>
      <c r="E344" s="13" t="s">
        <v>63</v>
      </c>
      <c r="F344" s="85"/>
    </row>
    <row r="345" spans="1:6" ht="17.25" customHeight="1">
      <c r="A345" s="13"/>
      <c r="B345" s="330" t="s">
        <v>270</v>
      </c>
      <c r="C345" s="331">
        <v>540</v>
      </c>
      <c r="D345" s="331">
        <v>540</v>
      </c>
      <c r="E345" s="13" t="s">
        <v>63</v>
      </c>
      <c r="F345" s="300"/>
    </row>
    <row r="346" spans="1:6" ht="15">
      <c r="A346" s="13"/>
      <c r="B346" s="252" t="s">
        <v>237</v>
      </c>
      <c r="C346" s="253">
        <v>550</v>
      </c>
      <c r="D346" s="253">
        <v>550</v>
      </c>
      <c r="E346" s="13" t="s">
        <v>63</v>
      </c>
      <c r="F346" s="300"/>
    </row>
    <row r="347" spans="1:5" ht="15">
      <c r="A347" s="13"/>
      <c r="B347" s="252" t="s">
        <v>215</v>
      </c>
      <c r="C347" s="253"/>
      <c r="D347" s="253"/>
      <c r="E347" s="13"/>
    </row>
    <row r="348" spans="1:6" ht="31.5" customHeight="1">
      <c r="A348" s="13">
        <v>35</v>
      </c>
      <c r="B348" s="45" t="s">
        <v>90</v>
      </c>
      <c r="C348" s="36"/>
      <c r="D348" s="13"/>
      <c r="E348" s="19">
        <f>IF(COUNT(D349:D352)=0,"-",AVERAGE(D349:D352))</f>
        <v>405</v>
      </c>
      <c r="F348" s="11"/>
    </row>
    <row r="349" spans="1:5" ht="18" customHeight="1">
      <c r="A349" s="13"/>
      <c r="B349" s="252" t="s">
        <v>237</v>
      </c>
      <c r="C349" s="253">
        <v>400</v>
      </c>
      <c r="D349" s="253">
        <v>400</v>
      </c>
      <c r="E349" s="13" t="s">
        <v>63</v>
      </c>
    </row>
    <row r="350" spans="1:5" ht="15">
      <c r="A350" s="13"/>
      <c r="B350" s="252" t="s">
        <v>270</v>
      </c>
      <c r="C350" s="253">
        <v>410</v>
      </c>
      <c r="D350" s="253">
        <v>410</v>
      </c>
      <c r="E350" s="13" t="s">
        <v>63</v>
      </c>
    </row>
    <row r="351" ht="15">
      <c r="A351" s="13"/>
    </row>
    <row r="352" spans="1:6" ht="15">
      <c r="A352" s="13"/>
      <c r="B352" s="205"/>
      <c r="C352" s="204"/>
      <c r="D352" s="204"/>
      <c r="E352" s="13"/>
      <c r="F352" s="11"/>
    </row>
    <row r="353" spans="1:6" ht="15.75">
      <c r="A353" s="13">
        <v>36</v>
      </c>
      <c r="B353" s="45" t="s">
        <v>91</v>
      </c>
      <c r="C353" s="36"/>
      <c r="D353" s="13"/>
      <c r="E353" s="19">
        <f>IF(COUNT(D354:D354)=0,"-",AVERAGE(D354:D354))</f>
        <v>395</v>
      </c>
      <c r="F353" s="85"/>
    </row>
    <row r="354" spans="1:5" ht="19.5" customHeight="1">
      <c r="A354" s="13"/>
      <c r="B354" s="252" t="s">
        <v>237</v>
      </c>
      <c r="C354" s="253">
        <v>395</v>
      </c>
      <c r="D354" s="253">
        <v>395</v>
      </c>
      <c r="E354" s="13" t="s">
        <v>63</v>
      </c>
    </row>
    <row r="355" spans="1:5" ht="15">
      <c r="A355" s="13"/>
      <c r="B355" s="252" t="s">
        <v>270</v>
      </c>
      <c r="C355" s="253">
        <v>400</v>
      </c>
      <c r="D355" s="253">
        <v>400</v>
      </c>
      <c r="E355" s="13" t="s">
        <v>63</v>
      </c>
    </row>
    <row r="356" ht="15">
      <c r="F356" s="300"/>
    </row>
    <row r="357" spans="1:5" ht="16.5" customHeight="1">
      <c r="A357" s="13">
        <v>37</v>
      </c>
      <c r="B357" s="205" t="s">
        <v>194</v>
      </c>
      <c r="C357" s="204"/>
      <c r="D357" s="204"/>
      <c r="E357" s="19">
        <f>IF(COUNT(D358:D359)=G4260,"-",AVERAGE(D358:D359))</f>
        <v>357.5</v>
      </c>
    </row>
    <row r="358" spans="1:5" ht="15">
      <c r="A358" s="13"/>
      <c r="B358" s="252" t="s">
        <v>237</v>
      </c>
      <c r="C358" s="253">
        <v>350</v>
      </c>
      <c r="D358" s="253">
        <v>350</v>
      </c>
      <c r="E358" s="13" t="s">
        <v>63</v>
      </c>
    </row>
    <row r="359" spans="1:6" ht="15.75" customHeight="1">
      <c r="A359" s="13"/>
      <c r="B359" s="252" t="s">
        <v>270</v>
      </c>
      <c r="C359" s="253">
        <v>365</v>
      </c>
      <c r="D359" s="253">
        <v>365</v>
      </c>
      <c r="E359" s="13" t="s">
        <v>63</v>
      </c>
      <c r="F359" s="11"/>
    </row>
    <row r="360" spans="1:6" ht="15">
      <c r="A360" s="13"/>
      <c r="E360" s="13"/>
      <c r="F360" s="11"/>
    </row>
    <row r="361" spans="1:5" ht="45">
      <c r="A361" s="13">
        <v>38</v>
      </c>
      <c r="B361" s="45" t="s">
        <v>92</v>
      </c>
      <c r="C361" s="36"/>
      <c r="D361" s="13"/>
      <c r="E361" s="19">
        <f>IF(COUNT(D362:D363)=0,"-",AVERAGE(D362:D363))</f>
        <v>310</v>
      </c>
    </row>
    <row r="362" spans="1:6" ht="15" customHeight="1">
      <c r="A362" s="13"/>
      <c r="B362" s="252" t="s">
        <v>237</v>
      </c>
      <c r="C362" s="253">
        <v>300</v>
      </c>
      <c r="D362" s="253">
        <v>300</v>
      </c>
      <c r="E362" s="13" t="s">
        <v>63</v>
      </c>
      <c r="F362" s="11"/>
    </row>
    <row r="363" spans="1:5" ht="15">
      <c r="A363" s="13"/>
      <c r="B363" s="252" t="s">
        <v>270</v>
      </c>
      <c r="C363" s="253">
        <v>320</v>
      </c>
      <c r="D363" s="253">
        <v>320</v>
      </c>
      <c r="E363" s="13" t="s">
        <v>63</v>
      </c>
    </row>
    <row r="364" ht="13.5" customHeight="1">
      <c r="A364" s="13"/>
    </row>
    <row r="365" spans="1:6" ht="22.5" customHeight="1">
      <c r="A365" s="13">
        <v>39</v>
      </c>
      <c r="B365" s="14" t="s">
        <v>93</v>
      </c>
      <c r="C365" s="36"/>
      <c r="D365" s="13"/>
      <c r="E365" s="19">
        <f>IF(COUNT(D366:D372)=0,"-",AVERAGE(D366:D373))</f>
        <v>250</v>
      </c>
      <c r="F365" s="11"/>
    </row>
    <row r="366" spans="1:9" ht="15" hidden="1">
      <c r="A366" s="13"/>
      <c r="B366" s="252" t="s">
        <v>215</v>
      </c>
      <c r="C366" s="253"/>
      <c r="D366" s="299"/>
      <c r="E366" s="13" t="s">
        <v>63</v>
      </c>
      <c r="I366" s="207"/>
    </row>
    <row r="367" spans="1:6" ht="2.25" customHeight="1" hidden="1">
      <c r="A367" s="13"/>
      <c r="B367" s="252" t="s">
        <v>238</v>
      </c>
      <c r="C367" s="254"/>
      <c r="D367" s="254"/>
      <c r="E367" s="13" t="s">
        <v>63</v>
      </c>
      <c r="F367" s="304"/>
    </row>
    <row r="368" spans="1:6" ht="15" hidden="1">
      <c r="A368" s="14"/>
      <c r="B368" s="252" t="s">
        <v>122</v>
      </c>
      <c r="C368" s="253"/>
      <c r="D368" s="253"/>
      <c r="E368" s="13" t="s">
        <v>63</v>
      </c>
      <c r="F368" s="305"/>
    </row>
    <row r="369" spans="1:6" ht="15" hidden="1">
      <c r="A369" s="13"/>
      <c r="B369" s="252" t="s">
        <v>235</v>
      </c>
      <c r="C369" s="253"/>
      <c r="D369" s="253"/>
      <c r="E369" s="13" t="s">
        <v>63</v>
      </c>
      <c r="F369" s="304"/>
    </row>
    <row r="370" spans="1:6" ht="18" customHeight="1" hidden="1">
      <c r="A370" s="13"/>
      <c r="B370" s="252" t="s">
        <v>231</v>
      </c>
      <c r="C370" s="253"/>
      <c r="D370" s="253"/>
      <c r="E370" s="13" t="s">
        <v>63</v>
      </c>
      <c r="F370" s="305"/>
    </row>
    <row r="371" spans="1:6" ht="15.75" customHeight="1">
      <c r="A371" s="13"/>
      <c r="B371" s="252" t="s">
        <v>215</v>
      </c>
      <c r="C371" s="253"/>
      <c r="D371" s="253"/>
      <c r="E371" s="13" t="s">
        <v>63</v>
      </c>
      <c r="F371" s="305"/>
    </row>
    <row r="372" spans="1:6" ht="15">
      <c r="A372" s="14"/>
      <c r="B372" s="252" t="s">
        <v>270</v>
      </c>
      <c r="C372" s="253">
        <v>250</v>
      </c>
      <c r="D372" s="253">
        <v>250</v>
      </c>
      <c r="E372" s="13"/>
      <c r="F372" s="11"/>
    </row>
    <row r="373" spans="1:6" ht="15">
      <c r="A373" s="13"/>
      <c r="B373" s="252" t="s">
        <v>237</v>
      </c>
      <c r="C373" s="253">
        <v>250</v>
      </c>
      <c r="D373" s="253">
        <v>250</v>
      </c>
      <c r="E373" s="13" t="s">
        <v>63</v>
      </c>
      <c r="F373" s="11"/>
    </row>
    <row r="374" ht="15">
      <c r="A374" s="13"/>
    </row>
    <row r="375" spans="1:6" ht="30">
      <c r="A375" s="13">
        <v>40</v>
      </c>
      <c r="B375" s="45" t="s">
        <v>94</v>
      </c>
      <c r="C375" s="36"/>
      <c r="D375" s="13"/>
      <c r="E375" s="19">
        <f>IF(COUNT(D381:D385)=G4525,"-",AVERAGE(D381:D385))</f>
        <v>215</v>
      </c>
      <c r="F375" s="11"/>
    </row>
    <row r="376" spans="1:5" ht="15" hidden="1">
      <c r="A376" s="13"/>
      <c r="B376" s="14"/>
      <c r="C376" s="36"/>
      <c r="D376" s="13"/>
      <c r="E376" s="13"/>
    </row>
    <row r="377" spans="1:6" ht="15" hidden="1">
      <c r="A377" s="14"/>
      <c r="B377" s="14"/>
      <c r="C377" s="36"/>
      <c r="D377" s="13"/>
      <c r="E377" s="13"/>
      <c r="F377" s="11"/>
    </row>
    <row r="378" spans="1:5" ht="15" hidden="1">
      <c r="A378" s="14"/>
      <c r="B378" s="14"/>
      <c r="C378" s="36"/>
      <c r="D378" s="13"/>
      <c r="E378" s="13"/>
    </row>
    <row r="379" spans="1:6" ht="15" hidden="1">
      <c r="A379" s="14"/>
      <c r="B379" s="14"/>
      <c r="C379" s="36"/>
      <c r="D379" s="13"/>
      <c r="E379" s="13"/>
      <c r="F379" s="11"/>
    </row>
    <row r="380" spans="1:5" ht="15" hidden="1">
      <c r="A380" s="14"/>
      <c r="B380" s="14"/>
      <c r="C380" s="36"/>
      <c r="D380" s="13"/>
      <c r="E380" s="13"/>
    </row>
    <row r="381" spans="1:6" ht="15" hidden="1">
      <c r="A381" s="14"/>
      <c r="B381" s="252" t="s">
        <v>193</v>
      </c>
      <c r="C381" s="253"/>
      <c r="D381" s="253"/>
      <c r="E381" s="13" t="s">
        <v>63</v>
      </c>
      <c r="F381" s="11"/>
    </row>
    <row r="382" spans="1:5" ht="15" hidden="1">
      <c r="A382" s="13"/>
      <c r="B382" s="252" t="s">
        <v>231</v>
      </c>
      <c r="C382" s="253"/>
      <c r="D382" s="253"/>
      <c r="E382" s="13" t="s">
        <v>63</v>
      </c>
    </row>
    <row r="383" spans="1:6" ht="17.25" customHeight="1">
      <c r="A383" s="13"/>
      <c r="B383" s="252" t="s">
        <v>237</v>
      </c>
      <c r="C383" s="253">
        <v>210</v>
      </c>
      <c r="D383" s="253">
        <v>210</v>
      </c>
      <c r="E383" s="13" t="s">
        <v>63</v>
      </c>
      <c r="F383" s="11"/>
    </row>
    <row r="384" spans="1:5" ht="15" customHeight="1">
      <c r="A384" s="14"/>
      <c r="B384" s="252" t="s">
        <v>193</v>
      </c>
      <c r="C384" s="253">
        <v>220</v>
      </c>
      <c r="D384" s="253">
        <v>220</v>
      </c>
      <c r="E384" s="13" t="s">
        <v>63</v>
      </c>
    </row>
    <row r="385" spans="1:6" ht="17.25" customHeight="1">
      <c r="A385" s="13"/>
      <c r="B385" s="252" t="s">
        <v>215</v>
      </c>
      <c r="C385" s="253"/>
      <c r="D385" s="253"/>
      <c r="E385" s="13" t="s">
        <v>63</v>
      </c>
      <c r="F385" s="11"/>
    </row>
    <row r="386" spans="1:5" ht="16.5" customHeight="1">
      <c r="A386" s="14"/>
      <c r="B386" s="252" t="s">
        <v>238</v>
      </c>
      <c r="C386" s="253"/>
      <c r="D386" s="253"/>
      <c r="E386" s="13"/>
    </row>
    <row r="388" spans="1:6" ht="60">
      <c r="A388" s="14">
        <v>41</v>
      </c>
      <c r="B388" s="45" t="s">
        <v>95</v>
      </c>
      <c r="C388" s="36"/>
      <c r="D388" s="13"/>
      <c r="E388" s="19">
        <f>IF(COUNT(D394:D397)=0,"-",AVERAGE(D394:D397))</f>
        <v>190</v>
      </c>
      <c r="F388" s="11"/>
    </row>
    <row r="389" spans="1:5" ht="15" hidden="1">
      <c r="A389" s="14"/>
      <c r="B389" s="14"/>
      <c r="C389" s="36"/>
      <c r="D389" s="13"/>
      <c r="E389" s="13"/>
    </row>
    <row r="390" spans="1:6" ht="15" hidden="1">
      <c r="A390" s="14"/>
      <c r="B390" s="14"/>
      <c r="C390" s="36"/>
      <c r="D390" s="13"/>
      <c r="E390" s="13"/>
      <c r="F390" s="11"/>
    </row>
    <row r="391" spans="1:5" ht="15" hidden="1">
      <c r="A391" s="14"/>
      <c r="B391" s="14"/>
      <c r="C391" s="36"/>
      <c r="D391" s="13"/>
      <c r="E391" s="13"/>
    </row>
    <row r="392" spans="1:6" ht="15" hidden="1">
      <c r="A392" s="14"/>
      <c r="B392" s="14"/>
      <c r="C392" s="36"/>
      <c r="D392" s="13"/>
      <c r="E392" s="13"/>
      <c r="F392" s="11"/>
    </row>
    <row r="393" spans="1:5" ht="15" hidden="1">
      <c r="A393" s="14"/>
      <c r="B393" s="14"/>
      <c r="C393" s="36"/>
      <c r="D393" s="13"/>
      <c r="E393" s="13"/>
    </row>
    <row r="394" spans="1:6" ht="15">
      <c r="A394" s="13"/>
      <c r="B394" s="252" t="s">
        <v>215</v>
      </c>
      <c r="C394" s="253">
        <v>189</v>
      </c>
      <c r="D394" s="299">
        <v>189</v>
      </c>
      <c r="E394" s="13" t="s">
        <v>63</v>
      </c>
      <c r="F394" s="11"/>
    </row>
    <row r="395" spans="1:5" ht="15">
      <c r="A395" s="13"/>
      <c r="B395" s="252" t="s">
        <v>193</v>
      </c>
      <c r="C395" s="253">
        <v>191</v>
      </c>
      <c r="D395" s="253">
        <v>191</v>
      </c>
      <c r="E395" s="13" t="s">
        <v>63</v>
      </c>
    </row>
    <row r="396" spans="1:6" ht="14.25" customHeight="1">
      <c r="A396" s="13"/>
      <c r="B396" s="252" t="s">
        <v>238</v>
      </c>
      <c r="C396" s="253"/>
      <c r="D396" s="253"/>
      <c r="E396" s="13" t="s">
        <v>63</v>
      </c>
      <c r="F396" s="85"/>
    </row>
    <row r="397" spans="1:6" ht="15" hidden="1">
      <c r="A397" s="13"/>
      <c r="B397" s="252" t="s">
        <v>122</v>
      </c>
      <c r="C397" s="261"/>
      <c r="D397" s="253"/>
      <c r="E397" s="13" t="s">
        <v>63</v>
      </c>
      <c r="F397" s="300"/>
    </row>
    <row r="399" spans="1:6" ht="16.5" customHeight="1">
      <c r="A399" s="13">
        <v>42</v>
      </c>
      <c r="B399" s="14" t="s">
        <v>280</v>
      </c>
      <c r="C399" s="36"/>
      <c r="D399" s="13"/>
      <c r="E399" s="19">
        <f>IF(COUNT(D400:D409)=0,"-",AVERAGE(D400:D409))</f>
        <v>414.9666666666667</v>
      </c>
      <c r="F399" s="11"/>
    </row>
    <row r="400" spans="1:5" ht="15">
      <c r="A400" s="14"/>
      <c r="B400" s="252" t="s">
        <v>215</v>
      </c>
      <c r="C400" s="253">
        <v>399.9</v>
      </c>
      <c r="D400" s="253">
        <v>399.9</v>
      </c>
      <c r="E400" s="13" t="s">
        <v>63</v>
      </c>
    </row>
    <row r="401" spans="1:5" ht="18" customHeight="1">
      <c r="A401" s="14"/>
      <c r="B401" s="252" t="s">
        <v>238</v>
      </c>
      <c r="C401" s="253">
        <v>410</v>
      </c>
      <c r="D401" s="253">
        <v>410</v>
      </c>
      <c r="E401" s="13" t="s">
        <v>63</v>
      </c>
    </row>
    <row r="402" spans="1:6" ht="14.25" customHeight="1">
      <c r="A402" s="14"/>
      <c r="B402" s="252" t="s">
        <v>193</v>
      </c>
      <c r="C402" s="253">
        <v>435</v>
      </c>
      <c r="D402" s="253">
        <v>435</v>
      </c>
      <c r="E402" s="13" t="s">
        <v>63</v>
      </c>
      <c r="F402" s="85"/>
    </row>
    <row r="403" spans="1:6" ht="15" hidden="1">
      <c r="A403" s="13"/>
      <c r="B403" s="252" t="s">
        <v>193</v>
      </c>
      <c r="C403" s="261"/>
      <c r="D403" s="261"/>
      <c r="E403" s="13" t="s">
        <v>63</v>
      </c>
      <c r="F403" s="85"/>
    </row>
    <row r="404" spans="1:6" ht="15" hidden="1">
      <c r="A404" s="13"/>
      <c r="B404" s="252" t="s">
        <v>122</v>
      </c>
      <c r="C404" s="253"/>
      <c r="D404" s="253"/>
      <c r="E404" s="13" t="s">
        <v>63</v>
      </c>
      <c r="F404" s="300"/>
    </row>
    <row r="405" spans="1:6" ht="15" hidden="1">
      <c r="A405" s="14"/>
      <c r="B405" s="14"/>
      <c r="C405" s="36"/>
      <c r="D405" s="13"/>
      <c r="E405" s="13"/>
      <c r="F405" s="85"/>
    </row>
    <row r="406" spans="1:6" ht="15" hidden="1">
      <c r="A406" s="14"/>
      <c r="B406" s="14"/>
      <c r="C406" s="36"/>
      <c r="D406" s="13"/>
      <c r="E406" s="13"/>
      <c r="F406" s="300"/>
    </row>
    <row r="407" spans="1:6" ht="15" hidden="1">
      <c r="A407" s="13"/>
      <c r="B407" s="14"/>
      <c r="C407" s="36"/>
      <c r="D407" s="13"/>
      <c r="E407" s="13"/>
      <c r="F407" s="85"/>
    </row>
    <row r="408" spans="1:6" ht="15" hidden="1">
      <c r="A408" s="14"/>
      <c r="B408" s="14"/>
      <c r="C408" s="36"/>
      <c r="D408" s="13"/>
      <c r="E408" s="13"/>
      <c r="F408" s="300"/>
    </row>
    <row r="409" spans="1:6" ht="15" hidden="1">
      <c r="A409" s="13"/>
      <c r="B409" s="205"/>
      <c r="C409" s="204"/>
      <c r="D409" s="204"/>
      <c r="E409" s="13"/>
      <c r="F409" s="85"/>
    </row>
    <row r="410" ht="15">
      <c r="F410" s="300"/>
    </row>
    <row r="411" spans="1:5" ht="15.75">
      <c r="A411" s="13">
        <v>43</v>
      </c>
      <c r="B411" s="14" t="s">
        <v>279</v>
      </c>
      <c r="C411" s="36"/>
      <c r="D411" s="13"/>
      <c r="E411" s="19">
        <f>IF(COUNT(D418:D421)=0,"-",AVERAGE(D418:D421))</f>
        <v>314</v>
      </c>
    </row>
    <row r="412" spans="1:6" ht="15" hidden="1">
      <c r="A412" s="14"/>
      <c r="B412" s="14"/>
      <c r="C412" s="36"/>
      <c r="D412" s="13"/>
      <c r="E412" s="13"/>
      <c r="F412" s="11"/>
    </row>
    <row r="413" spans="1:5" ht="15" hidden="1">
      <c r="A413" s="14"/>
      <c r="B413" s="14"/>
      <c r="C413" s="36"/>
      <c r="D413" s="13"/>
      <c r="E413" s="13"/>
    </row>
    <row r="414" spans="1:6" ht="15" hidden="1">
      <c r="A414" s="14"/>
      <c r="B414" s="14"/>
      <c r="C414" s="36"/>
      <c r="D414" s="13"/>
      <c r="E414" s="13"/>
      <c r="F414" s="11"/>
    </row>
    <row r="415" spans="1:5" ht="15" hidden="1">
      <c r="A415" s="14"/>
      <c r="B415" s="14"/>
      <c r="C415" s="36"/>
      <c r="D415" s="13"/>
      <c r="E415" s="13"/>
    </row>
    <row r="416" spans="1:6" ht="15" hidden="1">
      <c r="A416" s="14"/>
      <c r="B416" s="14"/>
      <c r="C416" s="36"/>
      <c r="D416" s="13"/>
      <c r="E416" s="13"/>
      <c r="F416" s="11"/>
    </row>
    <row r="417" spans="1:5" ht="15" hidden="1">
      <c r="A417" s="14"/>
      <c r="B417" s="252"/>
      <c r="C417" s="253"/>
      <c r="D417" s="253"/>
      <c r="E417" s="13"/>
    </row>
    <row r="418" spans="1:5" ht="15.75" customHeight="1">
      <c r="A418" s="14"/>
      <c r="B418" s="252" t="s">
        <v>215</v>
      </c>
      <c r="C418" s="253">
        <v>275</v>
      </c>
      <c r="D418" s="253">
        <v>275</v>
      </c>
      <c r="E418" s="13" t="s">
        <v>63</v>
      </c>
    </row>
    <row r="419" spans="1:8" ht="15" customHeight="1">
      <c r="A419" s="14"/>
      <c r="B419" s="252" t="s">
        <v>238</v>
      </c>
      <c r="C419" s="253">
        <v>299</v>
      </c>
      <c r="D419" s="253">
        <v>299</v>
      </c>
      <c r="E419" s="13" t="s">
        <v>63</v>
      </c>
      <c r="G419" s="39"/>
      <c r="H419" s="1"/>
    </row>
    <row r="420" spans="1:5" ht="16.5" customHeight="1">
      <c r="A420" s="13"/>
      <c r="B420" s="252" t="s">
        <v>193</v>
      </c>
      <c r="C420" s="253">
        <v>368</v>
      </c>
      <c r="D420" s="253">
        <v>368</v>
      </c>
      <c r="E420" s="13" t="s">
        <v>63</v>
      </c>
    </row>
    <row r="421" spans="1:5" ht="15" hidden="1">
      <c r="A421" s="14"/>
      <c r="B421" s="252" t="s">
        <v>238</v>
      </c>
      <c r="C421" s="253"/>
      <c r="D421" s="253"/>
      <c r="E421" s="13" t="s">
        <v>63</v>
      </c>
    </row>
    <row r="422" ht="15" customHeight="1">
      <c r="F422" s="11"/>
    </row>
    <row r="423" spans="1:5" ht="15">
      <c r="A423" s="13"/>
      <c r="B423" s="14"/>
      <c r="C423" s="36"/>
      <c r="D423" s="13"/>
      <c r="E423" s="13"/>
    </row>
    <row r="424" spans="1:6" ht="15.75">
      <c r="A424" s="13">
        <v>44</v>
      </c>
      <c r="B424" s="14" t="s">
        <v>278</v>
      </c>
      <c r="C424" s="36"/>
      <c r="D424" s="13"/>
      <c r="E424" s="19">
        <f>IF(COUNT(D428:D432)=0,"-",AVERAGE(D428:D432))</f>
        <v>466.6666666666667</v>
      </c>
      <c r="F424" s="11"/>
    </row>
    <row r="425" spans="1:5" ht="15" hidden="1">
      <c r="A425" s="14"/>
      <c r="B425" s="14"/>
      <c r="C425" s="36"/>
      <c r="D425" s="13"/>
      <c r="E425" s="13"/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3"/>
      <c r="B427" s="14"/>
      <c r="C427" s="36"/>
      <c r="D427" s="13"/>
      <c r="E427" s="13"/>
    </row>
    <row r="428" spans="1:6" ht="15" hidden="1">
      <c r="A428" s="14"/>
      <c r="B428" s="252"/>
      <c r="C428" s="253"/>
      <c r="D428" s="253"/>
      <c r="E428" s="13" t="s">
        <v>63</v>
      </c>
      <c r="F428" s="11"/>
    </row>
    <row r="429" spans="1:5" ht="15" hidden="1">
      <c r="A429" s="14"/>
      <c r="B429" s="252"/>
      <c r="C429" s="253"/>
      <c r="D429" s="253"/>
      <c r="E429" s="13" t="s">
        <v>63</v>
      </c>
    </row>
    <row r="430" spans="1:5" ht="15">
      <c r="A430" s="13"/>
      <c r="B430" s="252" t="s">
        <v>238</v>
      </c>
      <c r="C430" s="253">
        <v>425</v>
      </c>
      <c r="D430" s="253">
        <v>425</v>
      </c>
      <c r="E430" s="13" t="s">
        <v>63</v>
      </c>
    </row>
    <row r="431" spans="1:5" ht="17.25" customHeight="1">
      <c r="A431" s="13"/>
      <c r="B431" s="252" t="s">
        <v>215</v>
      </c>
      <c r="C431" s="253">
        <v>430</v>
      </c>
      <c r="D431" s="253">
        <v>430</v>
      </c>
      <c r="E431" s="13" t="s">
        <v>63</v>
      </c>
    </row>
    <row r="432" spans="1:5" ht="18.75" customHeight="1">
      <c r="A432" s="13"/>
      <c r="B432" s="252" t="s">
        <v>193</v>
      </c>
      <c r="C432" s="253">
        <v>545</v>
      </c>
      <c r="D432" s="253">
        <v>545</v>
      </c>
      <c r="E432" s="13" t="s">
        <v>63</v>
      </c>
    </row>
    <row r="433" ht="15">
      <c r="F433" s="11"/>
    </row>
    <row r="434" spans="1:5" ht="15.75">
      <c r="A434" s="13">
        <v>45</v>
      </c>
      <c r="B434" s="14" t="s">
        <v>38</v>
      </c>
      <c r="C434" s="36"/>
      <c r="D434" s="13"/>
      <c r="E434" s="19">
        <f>IF(COUNT(D439:D441)=0,"-",AVERAGE(D439:D441))</f>
        <v>166.29666666666665</v>
      </c>
    </row>
    <row r="435" spans="1:6" ht="15" hidden="1">
      <c r="A435" s="14"/>
      <c r="B435" s="14"/>
      <c r="C435" s="36"/>
      <c r="D435" s="13"/>
      <c r="E435" s="13"/>
      <c r="F435" s="11"/>
    </row>
    <row r="436" spans="1:5" ht="15" hidden="1">
      <c r="A436" s="14"/>
      <c r="B436" s="14"/>
      <c r="C436" s="36"/>
      <c r="D436" s="13"/>
      <c r="E436" s="13"/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6.5" customHeight="1">
      <c r="A439" s="14"/>
      <c r="B439" s="252" t="s">
        <v>193</v>
      </c>
      <c r="C439" s="253">
        <v>149.99</v>
      </c>
      <c r="D439" s="253">
        <v>149.99</v>
      </c>
      <c r="E439" s="13" t="s">
        <v>63</v>
      </c>
      <c r="F439" s="11"/>
    </row>
    <row r="440" spans="1:5" ht="15" customHeight="1">
      <c r="A440" s="13"/>
      <c r="B440" s="252" t="s">
        <v>215</v>
      </c>
      <c r="C440" s="253">
        <v>169.9</v>
      </c>
      <c r="D440" s="299">
        <v>169.9</v>
      </c>
      <c r="E440" s="13" t="s">
        <v>63</v>
      </c>
    </row>
    <row r="441" spans="1:5" ht="18" customHeight="1">
      <c r="A441" s="13"/>
      <c r="B441" s="252" t="s">
        <v>238</v>
      </c>
      <c r="C441" s="253">
        <v>189</v>
      </c>
      <c r="D441" s="253">
        <v>179</v>
      </c>
      <c r="E441" s="13" t="s">
        <v>63</v>
      </c>
    </row>
    <row r="442" ht="15" customHeight="1"/>
    <row r="444" spans="1:6" ht="15">
      <c r="A444" s="13"/>
      <c r="B444" s="205"/>
      <c r="C444" s="204"/>
      <c r="D444" s="204"/>
      <c r="E444" s="13"/>
      <c r="F444" s="11"/>
    </row>
    <row r="445" spans="1:5" ht="15" customHeight="1">
      <c r="A445" s="13"/>
      <c r="E445" s="13"/>
    </row>
    <row r="446" spans="1:6" ht="15.75">
      <c r="A446" s="13">
        <v>46</v>
      </c>
      <c r="B446" s="14" t="s">
        <v>39</v>
      </c>
      <c r="C446" s="36"/>
      <c r="D446" s="13"/>
      <c r="E446" s="19">
        <f>IF(COUNT(D447:D449)=0,"-",AVERAGE(D447:D449))</f>
        <v>189</v>
      </c>
      <c r="F446" s="11"/>
    </row>
    <row r="447" spans="1:5" ht="15">
      <c r="A447" s="14"/>
      <c r="B447" s="252" t="s">
        <v>215</v>
      </c>
      <c r="C447" s="253">
        <v>189</v>
      </c>
      <c r="D447" s="253">
        <v>189</v>
      </c>
      <c r="E447" s="13" t="s">
        <v>63</v>
      </c>
    </row>
    <row r="448" spans="1:6" ht="15" hidden="1">
      <c r="A448" s="14"/>
      <c r="B448" s="252" t="s">
        <v>235</v>
      </c>
      <c r="C448" s="253"/>
      <c r="D448" s="253"/>
      <c r="E448" s="13" t="s">
        <v>63</v>
      </c>
      <c r="F448" s="11"/>
    </row>
    <row r="449" spans="1:5" ht="15">
      <c r="A449" s="13"/>
      <c r="B449" s="252" t="s">
        <v>193</v>
      </c>
      <c r="C449" s="253">
        <v>189</v>
      </c>
      <c r="D449" s="253">
        <v>189</v>
      </c>
      <c r="E449" s="13" t="s">
        <v>63</v>
      </c>
    </row>
    <row r="451" spans="1:6" ht="15" hidden="1">
      <c r="A451" s="14"/>
      <c r="B451" s="14"/>
      <c r="C451" s="36"/>
      <c r="D451" s="13"/>
      <c r="E451" s="13"/>
      <c r="F451" s="11"/>
    </row>
    <row r="452" spans="1:5" ht="15" hidden="1">
      <c r="A452" s="13"/>
      <c r="B452" s="205"/>
      <c r="C452" s="204"/>
      <c r="D452" s="204"/>
      <c r="E452" s="13"/>
    </row>
    <row r="453" spans="1:6" ht="15" hidden="1">
      <c r="A453" s="13"/>
      <c r="B453" s="205"/>
      <c r="C453" s="204"/>
      <c r="D453" s="204"/>
      <c r="E453" s="13"/>
      <c r="F453" s="11"/>
    </row>
    <row r="454" spans="1:5" ht="15" hidden="1">
      <c r="A454" s="13"/>
      <c r="B454" s="205"/>
      <c r="C454" s="204"/>
      <c r="D454" s="204"/>
      <c r="E454" s="13"/>
    </row>
    <row r="455" spans="1:6" ht="15" hidden="1">
      <c r="A455" s="13"/>
      <c r="B455" s="205"/>
      <c r="C455" s="204"/>
      <c r="D455" s="204"/>
      <c r="E455" s="13"/>
      <c r="F455" s="11"/>
    </row>
    <row r="456" spans="1:5" ht="15" hidden="1">
      <c r="A456" s="13"/>
      <c r="B456" s="205"/>
      <c r="C456" s="204"/>
      <c r="D456" s="204"/>
      <c r="E456" s="13"/>
    </row>
    <row r="457" spans="1:6" ht="17.25" customHeight="1">
      <c r="A457" s="13"/>
      <c r="B457" s="205"/>
      <c r="C457" s="204"/>
      <c r="D457" s="204"/>
      <c r="E457" s="13"/>
      <c r="F457" s="11"/>
    </row>
    <row r="458" spans="1:5" ht="17.25" customHeight="1">
      <c r="A458" s="13">
        <v>47</v>
      </c>
      <c r="B458" s="14" t="s">
        <v>40</v>
      </c>
      <c r="C458" s="36"/>
      <c r="D458" s="13"/>
      <c r="E458" s="19">
        <f>IF(COUNT(D459:D461)=0,"-",AVERAGE(D459:D461))</f>
        <v>280</v>
      </c>
    </row>
    <row r="459" spans="1:6" ht="21" customHeight="1">
      <c r="A459" s="13"/>
      <c r="B459" s="252" t="s">
        <v>193</v>
      </c>
      <c r="C459" s="253">
        <v>270</v>
      </c>
      <c r="D459" s="299">
        <v>270</v>
      </c>
      <c r="E459" s="13" t="s">
        <v>63</v>
      </c>
      <c r="F459" s="300"/>
    </row>
    <row r="460" spans="1:5" ht="15">
      <c r="A460" s="14"/>
      <c r="B460" s="252" t="s">
        <v>215</v>
      </c>
      <c r="C460" s="253">
        <v>290</v>
      </c>
      <c r="D460" s="253">
        <v>290</v>
      </c>
      <c r="E460" s="13" t="s">
        <v>63</v>
      </c>
    </row>
    <row r="461" spans="1:6" ht="1.5" customHeight="1" hidden="1">
      <c r="A461" s="13"/>
      <c r="B461" s="14"/>
      <c r="C461" s="36"/>
      <c r="D461" s="36"/>
      <c r="E461" s="13"/>
      <c r="F461" s="85"/>
    </row>
    <row r="462" ht="17.25" customHeight="1"/>
    <row r="463" spans="1:6" ht="15.75">
      <c r="A463" s="13">
        <v>48</v>
      </c>
      <c r="B463" s="14" t="s">
        <v>41</v>
      </c>
      <c r="C463" s="36"/>
      <c r="D463" s="13"/>
      <c r="E463" s="19">
        <f>IF(COUNT(D465:D472)=0,"-",AVERAGE(D465:D472))</f>
        <v>179</v>
      </c>
      <c r="F463" s="300"/>
    </row>
    <row r="464" spans="1:6" ht="15" hidden="1">
      <c r="A464" s="14"/>
      <c r="B464" s="14"/>
      <c r="C464" s="36"/>
      <c r="D464" s="13"/>
      <c r="E464" s="13"/>
      <c r="F464" s="85"/>
    </row>
    <row r="465" spans="1:6" ht="15">
      <c r="A465" s="14"/>
      <c r="B465" s="252" t="s">
        <v>215</v>
      </c>
      <c r="C465" s="261">
        <v>179</v>
      </c>
      <c r="D465" s="253">
        <v>179</v>
      </c>
      <c r="E465" s="13" t="s">
        <v>63</v>
      </c>
      <c r="F465" s="300"/>
    </row>
    <row r="466" spans="1:6" ht="15" hidden="1">
      <c r="A466" s="13"/>
      <c r="D466" s="39"/>
      <c r="F466" s="85"/>
    </row>
    <row r="467" spans="1:6" ht="15" hidden="1">
      <c r="A467" s="13"/>
      <c r="B467" s="14"/>
      <c r="C467" s="36"/>
      <c r="D467" s="36"/>
      <c r="E467" s="13"/>
      <c r="F467" s="300"/>
    </row>
    <row r="468" spans="1:6" ht="1.5" customHeight="1" hidden="1">
      <c r="A468" s="13"/>
      <c r="B468" s="252" t="s">
        <v>238</v>
      </c>
      <c r="C468" s="253"/>
      <c r="D468" s="253"/>
      <c r="E468" s="13" t="s">
        <v>63</v>
      </c>
      <c r="F468" s="85"/>
    </row>
    <row r="469" spans="1:6" ht="16.5" customHeight="1" hidden="1">
      <c r="A469" s="14"/>
      <c r="B469" s="14"/>
      <c r="C469" s="36"/>
      <c r="D469" s="36"/>
      <c r="E469" s="13"/>
      <c r="F469" s="85"/>
    </row>
    <row r="470" spans="1:5" ht="15">
      <c r="A470" s="14"/>
      <c r="B470" s="252" t="s">
        <v>193</v>
      </c>
      <c r="C470" s="253">
        <v>179</v>
      </c>
      <c r="D470" s="253">
        <v>179</v>
      </c>
      <c r="E470" s="13" t="s">
        <v>63</v>
      </c>
    </row>
    <row r="471" spans="1:5" ht="15" customHeight="1" hidden="1">
      <c r="A471" s="14"/>
      <c r="B471" s="252" t="s">
        <v>122</v>
      </c>
      <c r="C471" s="253"/>
      <c r="D471" s="253"/>
      <c r="E471" s="13" t="s">
        <v>63</v>
      </c>
    </row>
    <row r="472" spans="1:5" ht="17.25" customHeight="1">
      <c r="A472" s="14"/>
      <c r="B472" s="252" t="s">
        <v>238</v>
      </c>
      <c r="C472" s="332"/>
      <c r="E472" s="13"/>
    </row>
    <row r="473" spans="1:6" ht="30">
      <c r="A473" s="13">
        <v>49</v>
      </c>
      <c r="B473" s="45" t="s">
        <v>273</v>
      </c>
      <c r="C473" s="36"/>
      <c r="D473" s="13"/>
      <c r="E473" s="19">
        <f>IF(COUNT(D478:D485)=0,"-",AVERAGE(D478:D485))</f>
        <v>204.95</v>
      </c>
      <c r="F473" s="11"/>
    </row>
    <row r="474" spans="1:5" ht="15" hidden="1">
      <c r="A474" s="14"/>
      <c r="B474" s="14"/>
      <c r="C474" s="36"/>
      <c r="D474" s="13"/>
      <c r="E474" s="13"/>
    </row>
    <row r="475" spans="1:6" ht="15" hidden="1">
      <c r="A475" s="14"/>
      <c r="B475" s="14"/>
      <c r="C475" s="36"/>
      <c r="D475" s="13"/>
      <c r="E475" s="13"/>
      <c r="F475" s="11"/>
    </row>
    <row r="476" spans="1:5" ht="15" hidden="1">
      <c r="A476" s="14"/>
      <c r="B476" s="14"/>
      <c r="C476" s="36"/>
      <c r="D476" s="13"/>
      <c r="E476" s="13"/>
    </row>
    <row r="477" spans="1:6" ht="15" hidden="1">
      <c r="A477" s="14"/>
      <c r="B477" s="14"/>
      <c r="C477" s="36"/>
      <c r="D477" s="13"/>
      <c r="E477" s="13"/>
      <c r="F477" s="11"/>
    </row>
    <row r="478" spans="1:5" ht="15" hidden="1">
      <c r="A478" s="14"/>
      <c r="B478" s="252" t="s">
        <v>193</v>
      </c>
      <c r="C478" s="254"/>
      <c r="D478" s="286"/>
      <c r="E478" s="13" t="s">
        <v>63</v>
      </c>
    </row>
    <row r="479" spans="1:5" ht="14.25" customHeight="1">
      <c r="A479" s="13"/>
      <c r="B479" s="252" t="s">
        <v>193</v>
      </c>
      <c r="C479" s="337">
        <v>199.9</v>
      </c>
      <c r="D479" s="338">
        <v>199.9</v>
      </c>
      <c r="E479" s="13"/>
    </row>
    <row r="480" spans="1:6" ht="15" hidden="1">
      <c r="A480" s="14"/>
      <c r="B480" s="14"/>
      <c r="C480" s="36"/>
      <c r="D480" s="284"/>
      <c r="E480" s="13"/>
      <c r="F480" s="11"/>
    </row>
    <row r="481" spans="1:5" ht="14.25" customHeight="1" hidden="1">
      <c r="A481" s="13"/>
      <c r="B481" s="252" t="s">
        <v>122</v>
      </c>
      <c r="C481" s="253"/>
      <c r="D481" s="286"/>
      <c r="E481" s="13" t="s">
        <v>63</v>
      </c>
    </row>
    <row r="482" spans="1:5" ht="15" hidden="1">
      <c r="A482" s="13"/>
      <c r="B482" s="252" t="s">
        <v>238</v>
      </c>
      <c r="C482" s="253"/>
      <c r="D482" s="286"/>
      <c r="E482" s="13" t="s">
        <v>63</v>
      </c>
    </row>
    <row r="483" spans="1:6" ht="15" hidden="1">
      <c r="A483" s="14"/>
      <c r="B483" s="252" t="s">
        <v>238</v>
      </c>
      <c r="C483" s="253"/>
      <c r="D483" s="286"/>
      <c r="E483" s="13" t="s">
        <v>63</v>
      </c>
      <c r="F483" s="11"/>
    </row>
    <row r="484" spans="1:5" ht="14.25" customHeight="1">
      <c r="A484" s="13"/>
      <c r="B484" s="252" t="s">
        <v>238</v>
      </c>
      <c r="C484" s="253">
        <v>210</v>
      </c>
      <c r="D484" s="286">
        <v>210</v>
      </c>
      <c r="E484" s="13" t="s">
        <v>63</v>
      </c>
    </row>
    <row r="485" spans="1:6" ht="15">
      <c r="A485" s="14"/>
      <c r="B485" s="252" t="s">
        <v>215</v>
      </c>
      <c r="C485" s="253"/>
      <c r="D485" s="302"/>
      <c r="E485" s="13" t="s">
        <v>63</v>
      </c>
      <c r="F485" s="11"/>
    </row>
    <row r="486" spans="1:5" ht="18" customHeight="1">
      <c r="A486" s="13">
        <v>50</v>
      </c>
      <c r="B486" s="14" t="s">
        <v>43</v>
      </c>
      <c r="C486" s="36"/>
      <c r="D486" s="13"/>
      <c r="E486" s="211" t="str">
        <f>IF(COUNT(D488:D499)=0,"-",AVERAGE(D488:D499))</f>
        <v>-</v>
      </c>
    </row>
    <row r="487" spans="1:6" ht="15" hidden="1">
      <c r="A487" s="14"/>
      <c r="B487" s="14"/>
      <c r="C487" s="36"/>
      <c r="D487" s="13"/>
      <c r="E487" s="13"/>
      <c r="F487" s="11"/>
    </row>
    <row r="488" spans="1:5" ht="0.75" customHeight="1" hidden="1">
      <c r="A488" s="13"/>
      <c r="B488" s="252" t="s">
        <v>238</v>
      </c>
      <c r="C488" s="253"/>
      <c r="D488" s="253"/>
      <c r="E488" s="13" t="s">
        <v>63</v>
      </c>
    </row>
    <row r="489" spans="1:6" ht="15" hidden="1">
      <c r="A489" s="13"/>
      <c r="B489" s="252" t="s">
        <v>178</v>
      </c>
      <c r="C489" s="253"/>
      <c r="D489" s="263"/>
      <c r="E489" s="13" t="s">
        <v>63</v>
      </c>
      <c r="F489" s="11"/>
    </row>
    <row r="490" spans="1:5" ht="15" hidden="1">
      <c r="A490" s="13"/>
      <c r="B490" s="252" t="s">
        <v>215</v>
      </c>
      <c r="C490" s="253"/>
      <c r="D490" s="255"/>
      <c r="E490" s="13" t="s">
        <v>63</v>
      </c>
    </row>
    <row r="491" spans="1:6" ht="14.25" customHeight="1" hidden="1">
      <c r="A491" s="14"/>
      <c r="B491" s="252" t="s">
        <v>193</v>
      </c>
      <c r="C491" s="253"/>
      <c r="D491" s="255"/>
      <c r="E491" s="13" t="s">
        <v>63</v>
      </c>
      <c r="F491" s="11"/>
    </row>
    <row r="492" spans="1:5" ht="15" hidden="1">
      <c r="A492" s="13"/>
      <c r="B492" s="205"/>
      <c r="C492" s="266"/>
      <c r="D492" s="266"/>
      <c r="E492" s="13"/>
    </row>
    <row r="493" spans="1:6" ht="15" hidden="1">
      <c r="A493" s="13"/>
      <c r="B493" s="205"/>
      <c r="C493" s="204"/>
      <c r="D493" s="204"/>
      <c r="E493" s="13"/>
      <c r="F493" s="11"/>
    </row>
    <row r="494" spans="1:5" ht="15" hidden="1">
      <c r="A494" s="13"/>
      <c r="B494" s="205"/>
      <c r="C494" s="204"/>
      <c r="D494" s="204"/>
      <c r="E494" s="13"/>
    </row>
    <row r="495" spans="1:6" ht="15" hidden="1">
      <c r="A495" s="13"/>
      <c r="B495" s="205"/>
      <c r="C495" s="204"/>
      <c r="D495" s="204"/>
      <c r="E495" s="13"/>
      <c r="F495" s="11"/>
    </row>
    <row r="496" spans="1:5" ht="14.25" customHeight="1">
      <c r="A496" s="13"/>
      <c r="B496" s="252" t="s">
        <v>238</v>
      </c>
      <c r="C496" s="325"/>
      <c r="D496" s="325"/>
      <c r="E496" s="13"/>
    </row>
    <row r="497" spans="1:5" ht="15.75" customHeight="1">
      <c r="A497" s="13"/>
      <c r="B497" s="252" t="s">
        <v>193</v>
      </c>
      <c r="C497" s="204"/>
      <c r="D497" s="204"/>
      <c r="E497" s="13"/>
    </row>
    <row r="498" ht="13.5" customHeight="1">
      <c r="F498" s="11"/>
    </row>
    <row r="499" spans="1:5" ht="15">
      <c r="A499" s="13"/>
      <c r="B499" s="205"/>
      <c r="C499" s="204"/>
      <c r="D499" s="204"/>
      <c r="E499" s="13"/>
    </row>
    <row r="500" spans="1:5" ht="15.75" customHeight="1" hidden="1">
      <c r="A500" s="13"/>
      <c r="B500" s="252" t="s">
        <v>215</v>
      </c>
      <c r="C500" s="257"/>
      <c r="D500" s="285"/>
      <c r="E500" s="13" t="s">
        <v>63</v>
      </c>
    </row>
    <row r="501" spans="1:5" ht="1.5" customHeight="1" hidden="1">
      <c r="A501" s="13"/>
      <c r="B501" s="252" t="s">
        <v>237</v>
      </c>
      <c r="C501" s="257"/>
      <c r="D501" s="257"/>
      <c r="E501" s="13" t="s">
        <v>63</v>
      </c>
    </row>
    <row r="502" spans="1:6" ht="16.5" customHeight="1">
      <c r="A502" s="13"/>
      <c r="B502" s="14"/>
      <c r="C502" s="36"/>
      <c r="D502" s="13"/>
      <c r="E502" s="13"/>
      <c r="F502" s="11"/>
    </row>
    <row r="503" spans="1:5" ht="15.75">
      <c r="A503" s="13">
        <v>51</v>
      </c>
      <c r="B503" s="45" t="s">
        <v>96</v>
      </c>
      <c r="C503" s="36"/>
      <c r="D503" s="13"/>
      <c r="E503" s="19">
        <f>IF(COUNT(D506:D514)=0,"-",AVERAGE(D506:D514))</f>
        <v>60.99666666666667</v>
      </c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5" ht="15">
      <c r="A506" s="14"/>
      <c r="B506" s="252" t="s">
        <v>215</v>
      </c>
      <c r="C506" s="253">
        <v>51</v>
      </c>
      <c r="D506" s="253">
        <v>69.99</v>
      </c>
      <c r="E506" s="13" t="s">
        <v>63</v>
      </c>
    </row>
    <row r="507" spans="1:5" ht="15">
      <c r="A507" s="14"/>
      <c r="B507" s="252" t="s">
        <v>193</v>
      </c>
      <c r="C507" s="253">
        <v>54</v>
      </c>
      <c r="D507" s="253">
        <v>54</v>
      </c>
      <c r="E507" s="13" t="s">
        <v>63</v>
      </c>
    </row>
    <row r="508" spans="1:5" ht="15">
      <c r="A508" s="13"/>
      <c r="B508" s="252" t="s">
        <v>238</v>
      </c>
      <c r="C508" s="253">
        <v>53</v>
      </c>
      <c r="D508" s="253">
        <v>59</v>
      </c>
      <c r="E508" s="13" t="s">
        <v>63</v>
      </c>
    </row>
    <row r="509" spans="1:5" ht="15" hidden="1">
      <c r="A509" s="14"/>
      <c r="B509" s="14"/>
      <c r="C509" s="36"/>
      <c r="D509" s="13"/>
      <c r="E509" s="13"/>
    </row>
    <row r="510" spans="1:6" ht="15" hidden="1">
      <c r="A510" s="13"/>
      <c r="E510" s="13" t="s">
        <v>63</v>
      </c>
      <c r="F510" s="11"/>
    </row>
    <row r="511" spans="1:5" ht="15" hidden="1">
      <c r="A511" s="13"/>
      <c r="E511" s="13" t="s">
        <v>63</v>
      </c>
    </row>
    <row r="512" spans="1:6" ht="15" hidden="1">
      <c r="A512" s="13"/>
      <c r="B512" s="205"/>
      <c r="C512" s="204"/>
      <c r="D512" s="204"/>
      <c r="E512" s="13"/>
      <c r="F512" s="11"/>
    </row>
    <row r="513" spans="1:5" ht="15" hidden="1">
      <c r="A513" s="13"/>
      <c r="B513" s="205"/>
      <c r="C513" s="204"/>
      <c r="D513" s="204"/>
      <c r="E513" s="13"/>
    </row>
    <row r="514" spans="1:6" ht="15" hidden="1">
      <c r="A514" s="13"/>
      <c r="B514" s="205"/>
      <c r="C514" s="204"/>
      <c r="D514" s="204"/>
      <c r="E514" s="13"/>
      <c r="F514" s="11"/>
    </row>
    <row r="516" spans="1:6" ht="15.75">
      <c r="A516" s="13">
        <v>52</v>
      </c>
      <c r="B516" s="14" t="s">
        <v>97</v>
      </c>
      <c r="C516" s="36"/>
      <c r="D516" s="13"/>
      <c r="E516" s="19">
        <f>IF(COUNT(D520:D528)=0,"-",AVERAGE(D520:D528))</f>
        <v>79.66666666666667</v>
      </c>
      <c r="F516" s="11"/>
    </row>
    <row r="517" spans="1:5" ht="15" hidden="1">
      <c r="A517" s="14"/>
      <c r="B517" s="14"/>
      <c r="C517" s="36"/>
      <c r="D517" s="13"/>
      <c r="E517" s="13"/>
    </row>
    <row r="518" spans="1:6" ht="15" hidden="1">
      <c r="A518" s="14"/>
      <c r="B518" s="14"/>
      <c r="C518" s="36"/>
      <c r="D518" s="13"/>
      <c r="E518" s="13"/>
      <c r="F518" s="11"/>
    </row>
    <row r="519" spans="1:5" ht="15" hidden="1">
      <c r="A519" s="14"/>
      <c r="B519" s="14"/>
      <c r="C519" s="36"/>
      <c r="D519" s="13"/>
      <c r="E519" s="13"/>
    </row>
    <row r="520" spans="1:5" ht="15">
      <c r="A520" s="13"/>
      <c r="B520" s="252" t="s">
        <v>238</v>
      </c>
      <c r="C520" s="253">
        <v>71</v>
      </c>
      <c r="D520" s="253">
        <v>71</v>
      </c>
      <c r="E520" s="13" t="s">
        <v>63</v>
      </c>
    </row>
    <row r="521" spans="1:5" ht="15">
      <c r="A521" s="13"/>
      <c r="B521" s="252" t="s">
        <v>215</v>
      </c>
      <c r="C521" s="261">
        <v>79</v>
      </c>
      <c r="D521" s="298">
        <v>79</v>
      </c>
      <c r="E521" s="13" t="s">
        <v>63</v>
      </c>
    </row>
    <row r="522" spans="1:5" ht="14.25" customHeight="1">
      <c r="A522" s="13"/>
      <c r="B522" s="252" t="s">
        <v>193</v>
      </c>
      <c r="C522" s="253">
        <v>89</v>
      </c>
      <c r="D522" s="253">
        <v>89</v>
      </c>
      <c r="E522" s="13" t="s">
        <v>63</v>
      </c>
    </row>
    <row r="523" spans="1:6" ht="15" hidden="1">
      <c r="A523" s="13"/>
      <c r="B523" s="252" t="s">
        <v>122</v>
      </c>
      <c r="C523" s="253"/>
      <c r="D523" s="253"/>
      <c r="E523" s="13" t="s">
        <v>63</v>
      </c>
      <c r="F523" s="11"/>
    </row>
    <row r="524" spans="1:5" ht="15" hidden="1">
      <c r="A524" s="14"/>
      <c r="E524" s="13" t="s">
        <v>63</v>
      </c>
    </row>
    <row r="525" spans="1:6" ht="15" hidden="1">
      <c r="A525" s="13"/>
      <c r="B525" s="205"/>
      <c r="C525" s="204"/>
      <c r="D525" s="204"/>
      <c r="E525" s="13"/>
      <c r="F525" s="11"/>
    </row>
    <row r="526" spans="1:5" ht="15" hidden="1">
      <c r="A526" s="13"/>
      <c r="B526" s="205"/>
      <c r="C526" s="204"/>
      <c r="D526" s="204"/>
      <c r="E526" s="13"/>
    </row>
    <row r="527" spans="1:6" ht="15" hidden="1">
      <c r="A527" s="13"/>
      <c r="B527" s="205"/>
      <c r="C527" s="204"/>
      <c r="D527" s="204"/>
      <c r="E527" s="13"/>
      <c r="F527" s="11"/>
    </row>
    <row r="528" spans="1:5" ht="6" customHeight="1" hidden="1">
      <c r="A528" s="13"/>
      <c r="B528" s="205"/>
      <c r="C528" s="204"/>
      <c r="D528" s="204"/>
      <c r="E528" s="13"/>
    </row>
    <row r="529" ht="15">
      <c r="F529" s="11"/>
    </row>
    <row r="530" spans="1:5" ht="15.75">
      <c r="A530" s="13">
        <v>53</v>
      </c>
      <c r="B530" s="14" t="s">
        <v>46</v>
      </c>
      <c r="C530" s="36"/>
      <c r="D530" s="13"/>
      <c r="E530" s="19">
        <f>IF(COUNT(D531:D541)=0,"-",AVERAGE(D531:D541))</f>
        <v>250.99666666666667</v>
      </c>
    </row>
    <row r="531" spans="1:5" ht="15">
      <c r="A531" s="14"/>
      <c r="B531" s="252" t="s">
        <v>238</v>
      </c>
      <c r="C531" s="253">
        <v>128</v>
      </c>
      <c r="D531" s="253">
        <v>202</v>
      </c>
      <c r="E531" s="13" t="s">
        <v>63</v>
      </c>
    </row>
    <row r="532" spans="1:5" ht="15">
      <c r="A532" s="14"/>
      <c r="B532" s="252" t="s">
        <v>215</v>
      </c>
      <c r="C532" s="253">
        <v>210</v>
      </c>
      <c r="D532" s="253">
        <v>250.99</v>
      </c>
      <c r="E532" s="13" t="s">
        <v>63</v>
      </c>
    </row>
    <row r="533" spans="1:5" ht="15">
      <c r="A533" s="13"/>
      <c r="B533" s="252" t="s">
        <v>193</v>
      </c>
      <c r="C533" s="253">
        <v>213</v>
      </c>
      <c r="D533" s="253">
        <v>300</v>
      </c>
      <c r="E533" s="13" t="s">
        <v>63</v>
      </c>
    </row>
    <row r="534" spans="1:6" ht="15" hidden="1">
      <c r="A534" s="13"/>
      <c r="B534" s="252" t="s">
        <v>122</v>
      </c>
      <c r="C534" s="253"/>
      <c r="D534" s="253"/>
      <c r="E534" s="13" t="s">
        <v>63</v>
      </c>
      <c r="F534" s="11"/>
    </row>
    <row r="535" spans="1:5" ht="15" hidden="1">
      <c r="A535" s="13"/>
      <c r="B535" s="14"/>
      <c r="C535" s="36"/>
      <c r="D535" s="13"/>
      <c r="E535" s="13"/>
    </row>
    <row r="536" spans="1:6" ht="15" hidden="1">
      <c r="A536" s="13"/>
      <c r="E536" s="13" t="s">
        <v>63</v>
      </c>
      <c r="F536" s="11"/>
    </row>
    <row r="537" spans="1:5" ht="15" hidden="1">
      <c r="A537" s="13"/>
      <c r="E537" s="13" t="s">
        <v>63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4"/>
      <c r="B541" s="14"/>
      <c r="C541" s="36"/>
      <c r="D541" s="13"/>
      <c r="E541" s="13"/>
    </row>
    <row r="542" ht="15.75" customHeight="1">
      <c r="F542" s="11"/>
    </row>
    <row r="543" spans="1:5" ht="14.25" customHeight="1">
      <c r="A543" s="14"/>
      <c r="B543" s="14"/>
      <c r="C543" s="36"/>
      <c r="D543" s="13"/>
      <c r="E543" s="13"/>
    </row>
    <row r="544" spans="1:6" ht="73.5" customHeight="1">
      <c r="A544" s="13">
        <v>54</v>
      </c>
      <c r="B544" s="317" t="s">
        <v>102</v>
      </c>
      <c r="C544" s="36"/>
      <c r="D544" s="13"/>
      <c r="E544" s="19">
        <f>IF(COUNT(D549:D556)=0,"-",AVERAGE(D549:D556))</f>
        <v>946</v>
      </c>
      <c r="F544" s="11"/>
    </row>
    <row r="545" spans="1:5" ht="15" hidden="1">
      <c r="A545" s="13"/>
      <c r="B545" s="14"/>
      <c r="C545" s="36"/>
      <c r="D545" s="13"/>
      <c r="E545" s="13"/>
    </row>
    <row r="546" spans="1:6" ht="15" hidden="1">
      <c r="A546" s="13"/>
      <c r="B546" s="14"/>
      <c r="C546" s="36"/>
      <c r="D546" s="13"/>
      <c r="E546" s="13"/>
      <c r="F546" s="11"/>
    </row>
    <row r="547" spans="1:5" ht="15" hidden="1">
      <c r="A547" s="14"/>
      <c r="B547" s="14"/>
      <c r="C547" s="36"/>
      <c r="D547" s="13"/>
      <c r="E547" s="13"/>
    </row>
    <row r="548" spans="1:6" ht="15" hidden="1">
      <c r="A548" s="14"/>
      <c r="B548" s="14"/>
      <c r="C548" s="36"/>
      <c r="D548" s="13"/>
      <c r="E548" s="13"/>
      <c r="F548" s="11"/>
    </row>
    <row r="549" spans="1:5" ht="15" hidden="1">
      <c r="A549" s="14"/>
      <c r="B549" s="252" t="s">
        <v>178</v>
      </c>
      <c r="C549" s="253"/>
      <c r="D549" s="253"/>
      <c r="E549" s="13" t="s">
        <v>63</v>
      </c>
    </row>
    <row r="550" spans="1:6" ht="15">
      <c r="A550" s="13"/>
      <c r="B550" s="252" t="s">
        <v>215</v>
      </c>
      <c r="C550" s="253">
        <v>895</v>
      </c>
      <c r="D550" s="253">
        <v>895</v>
      </c>
      <c r="E550" s="13" t="s">
        <v>63</v>
      </c>
      <c r="F550" s="11"/>
    </row>
    <row r="551" spans="1:5" ht="15">
      <c r="A551" s="13"/>
      <c r="B551" s="252" t="s">
        <v>238</v>
      </c>
      <c r="C551" s="253">
        <v>899</v>
      </c>
      <c r="D551" s="253">
        <v>899</v>
      </c>
      <c r="E551" s="13" t="s">
        <v>63</v>
      </c>
    </row>
    <row r="552" spans="1:5" ht="15">
      <c r="A552" s="14"/>
      <c r="B552" s="252" t="s">
        <v>193</v>
      </c>
      <c r="C552" s="261">
        <v>1044</v>
      </c>
      <c r="D552" s="253">
        <v>1044</v>
      </c>
      <c r="E552" s="13" t="s">
        <v>63</v>
      </c>
    </row>
    <row r="553" spans="1:6" ht="15" hidden="1">
      <c r="A553" s="14"/>
      <c r="B553" s="14"/>
      <c r="C553" s="36"/>
      <c r="D553" s="13"/>
      <c r="E553" s="13"/>
      <c r="F553" s="11"/>
    </row>
    <row r="554" spans="1:5" ht="15" hidden="1">
      <c r="A554" s="13"/>
      <c r="E554" s="13" t="s">
        <v>63</v>
      </c>
    </row>
    <row r="555" spans="1:6" ht="15" hidden="1">
      <c r="A555" s="14"/>
      <c r="E555" s="13" t="s">
        <v>63</v>
      </c>
      <c r="F555" s="11"/>
    </row>
    <row r="556" spans="1:5" ht="15" hidden="1">
      <c r="A556" s="14"/>
      <c r="B556" s="14"/>
      <c r="C556" s="36"/>
      <c r="D556" s="13"/>
      <c r="E556" s="13"/>
    </row>
    <row r="557" ht="15">
      <c r="F557" s="11"/>
    </row>
    <row r="558" spans="1:5" ht="15.75">
      <c r="A558" s="13">
        <v>55</v>
      </c>
      <c r="B558" s="14" t="s">
        <v>119</v>
      </c>
      <c r="C558" s="36"/>
      <c r="D558" s="13"/>
      <c r="E558" s="19">
        <f>IF(COUNT(D559:D563)=0,"-",AVERAGE(D559:D563))</f>
        <v>361.5</v>
      </c>
    </row>
    <row r="559" spans="1:5" ht="18" customHeight="1">
      <c r="A559" s="14"/>
      <c r="B559" s="252" t="s">
        <v>193</v>
      </c>
      <c r="C559" s="253">
        <v>478</v>
      </c>
      <c r="D559" s="253">
        <v>322</v>
      </c>
      <c r="E559" s="13" t="s">
        <v>63</v>
      </c>
    </row>
    <row r="560" spans="1:5" ht="14.25" customHeight="1">
      <c r="A560" s="13"/>
      <c r="B560" s="252" t="s">
        <v>215</v>
      </c>
      <c r="C560" s="253">
        <v>401</v>
      </c>
      <c r="D560" s="253">
        <v>401</v>
      </c>
      <c r="E560" s="13" t="s">
        <v>63</v>
      </c>
    </row>
    <row r="561" spans="1:6" ht="15" hidden="1">
      <c r="A561" s="13"/>
      <c r="E561" s="13" t="s">
        <v>63</v>
      </c>
      <c r="F561" s="11"/>
    </row>
    <row r="562" spans="1:5" ht="15" hidden="1">
      <c r="A562" s="13"/>
      <c r="B562" s="14"/>
      <c r="C562" s="36"/>
      <c r="D562" s="13"/>
      <c r="E562" s="13"/>
    </row>
    <row r="563" spans="1:6" ht="0.75" customHeight="1">
      <c r="A563" s="14"/>
      <c r="B563" s="252" t="s">
        <v>238</v>
      </c>
      <c r="C563" s="257"/>
      <c r="D563" s="257"/>
      <c r="E563" s="13"/>
      <c r="F563" s="11"/>
    </row>
    <row r="565" spans="1:6" ht="21" customHeight="1">
      <c r="A565" s="13">
        <v>56</v>
      </c>
      <c r="B565" s="205" t="s">
        <v>195</v>
      </c>
      <c r="C565" s="37"/>
      <c r="D565" s="204"/>
      <c r="E565" s="19">
        <f>IF(COUNT(D567:D571)=0,"-",AVERAGE(D567:D571))</f>
        <v>407.5</v>
      </c>
      <c r="F565" s="11"/>
    </row>
    <row r="566" spans="1:5" ht="6" customHeight="1" hidden="1">
      <c r="A566" s="14"/>
      <c r="B566" s="252" t="s">
        <v>193</v>
      </c>
      <c r="C566" s="253"/>
      <c r="D566" s="253"/>
      <c r="E566" s="13" t="s">
        <v>63</v>
      </c>
    </row>
    <row r="567" spans="1:5" ht="0.75" customHeight="1" hidden="1">
      <c r="A567" s="13"/>
      <c r="B567" s="252" t="s">
        <v>237</v>
      </c>
      <c r="C567" s="253"/>
      <c r="D567" s="253"/>
      <c r="E567" s="13" t="s">
        <v>63</v>
      </c>
    </row>
    <row r="568" spans="1:6" ht="15" hidden="1">
      <c r="A568" s="13"/>
      <c r="B568" s="252" t="s">
        <v>238</v>
      </c>
      <c r="C568" s="253"/>
      <c r="D568" s="253"/>
      <c r="E568" s="13" t="s">
        <v>63</v>
      </c>
      <c r="F568" s="11"/>
    </row>
    <row r="569" spans="1:5" ht="15.75" customHeight="1" hidden="1">
      <c r="A569" s="13"/>
      <c r="B569" s="205"/>
      <c r="C569" s="204"/>
      <c r="D569" s="204"/>
      <c r="E569" s="13"/>
    </row>
    <row r="570" spans="1:6" ht="18.75" customHeight="1">
      <c r="A570" s="36"/>
      <c r="B570" s="252" t="s">
        <v>215</v>
      </c>
      <c r="C570" s="253">
        <v>378</v>
      </c>
      <c r="D570" s="253">
        <v>399</v>
      </c>
      <c r="E570" s="36"/>
      <c r="F570" s="11"/>
    </row>
    <row r="571" spans="1:6" s="85" customFormat="1" ht="15">
      <c r="A571" s="13"/>
      <c r="B571" s="252" t="s">
        <v>193</v>
      </c>
      <c r="C571" s="333">
        <v>350</v>
      </c>
      <c r="D571" s="333">
        <v>416</v>
      </c>
      <c r="E571" s="13" t="s">
        <v>63</v>
      </c>
      <c r="F571" s="300"/>
    </row>
    <row r="572" s="316" customFormat="1" ht="15">
      <c r="F572" s="315"/>
    </row>
    <row r="573" spans="1:5" ht="76.5" customHeight="1">
      <c r="A573" s="58">
        <v>57</v>
      </c>
      <c r="B573" s="45" t="s">
        <v>120</v>
      </c>
      <c r="C573" s="36"/>
      <c r="D573" s="13"/>
      <c r="E573" s="19">
        <f>IF(COUNT(D575:D575)=0,"-",AVERAGE(D575:D575))</f>
        <v>556</v>
      </c>
    </row>
    <row r="574" spans="1:4" ht="15">
      <c r="A574" s="14"/>
      <c r="B574" s="252" t="s">
        <v>215</v>
      </c>
      <c r="C574" s="253">
        <v>410</v>
      </c>
      <c r="D574" s="334">
        <v>410</v>
      </c>
    </row>
    <row r="575" spans="1:6" ht="15">
      <c r="A575" s="13"/>
      <c r="B575" s="252" t="s">
        <v>193</v>
      </c>
      <c r="C575" s="327">
        <v>556</v>
      </c>
      <c r="D575" s="327">
        <v>556</v>
      </c>
      <c r="E575" s="13" t="s">
        <v>63</v>
      </c>
      <c r="F575" s="11"/>
    </row>
    <row r="576" spans="1:5" ht="15" hidden="1">
      <c r="A576" s="13"/>
      <c r="B576" s="252" t="s">
        <v>193</v>
      </c>
      <c r="C576" s="253"/>
      <c r="D576" s="253"/>
      <c r="E576" s="13" t="s">
        <v>63</v>
      </c>
    </row>
    <row r="577" spans="1:5" ht="15" hidden="1">
      <c r="A577" s="13"/>
      <c r="B577" s="252" t="s">
        <v>178</v>
      </c>
      <c r="C577" s="253"/>
      <c r="D577" s="253"/>
      <c r="E577" s="13" t="s">
        <v>63</v>
      </c>
    </row>
    <row r="578" spans="1:6" ht="15" hidden="1">
      <c r="A578" s="14"/>
      <c r="B578" s="14"/>
      <c r="C578" s="36"/>
      <c r="D578" s="13"/>
      <c r="E578" s="13"/>
      <c r="F578" s="11"/>
    </row>
    <row r="579" spans="1:5" ht="15" hidden="1">
      <c r="A579" s="13"/>
      <c r="B579" s="205"/>
      <c r="C579" s="204"/>
      <c r="D579" s="204"/>
      <c r="E579" s="13"/>
    </row>
    <row r="580" spans="1:6" ht="15" hidden="1">
      <c r="A580" s="13"/>
      <c r="B580" s="205"/>
      <c r="C580" s="204"/>
      <c r="D580" s="204"/>
      <c r="E580" s="13"/>
      <c r="F580" s="11"/>
    </row>
    <row r="581" spans="1:5" ht="14.25" customHeight="1">
      <c r="A581" s="13"/>
      <c r="B581" s="252" t="s">
        <v>238</v>
      </c>
      <c r="C581" s="253"/>
      <c r="D581" s="253"/>
      <c r="E581" s="13" t="s">
        <v>63</v>
      </c>
    </row>
    <row r="582" spans="1:6" ht="15.75" customHeight="1">
      <c r="A582" s="13">
        <v>58</v>
      </c>
      <c r="B582" s="250" t="s">
        <v>284</v>
      </c>
      <c r="C582" s="36"/>
      <c r="D582" s="13"/>
      <c r="E582" s="19">
        <f>IF(COUNT(D584:D594)=0,"-",AVERAGE(D584:D594))</f>
        <v>255.66666666666666</v>
      </c>
      <c r="F582" s="11"/>
    </row>
    <row r="583" spans="1:5" ht="16.5" customHeight="1" hidden="1">
      <c r="A583" s="14"/>
      <c r="B583" s="14"/>
      <c r="C583" s="36"/>
      <c r="E583" s="13" t="s">
        <v>63</v>
      </c>
    </row>
    <row r="584" spans="1:6" ht="15" customHeight="1" hidden="1">
      <c r="A584" s="14"/>
      <c r="B584" s="14"/>
      <c r="C584" s="36"/>
      <c r="E584" s="13" t="s">
        <v>63</v>
      </c>
      <c r="F584" s="11"/>
    </row>
    <row r="585" spans="1:5" ht="18" customHeight="1" hidden="1">
      <c r="A585" s="13"/>
      <c r="E585" s="13" t="s">
        <v>63</v>
      </c>
    </row>
    <row r="586" spans="1:6" ht="14.25" customHeight="1">
      <c r="A586" s="13"/>
      <c r="B586" s="252" t="s">
        <v>193</v>
      </c>
      <c r="C586" s="253">
        <v>249</v>
      </c>
      <c r="D586" s="253">
        <v>249</v>
      </c>
      <c r="E586" s="13" t="s">
        <v>63</v>
      </c>
      <c r="F586" s="11"/>
    </row>
    <row r="587" spans="1:5" ht="15.75" customHeight="1" hidden="1">
      <c r="A587" s="13"/>
      <c r="B587" s="252" t="s">
        <v>238</v>
      </c>
      <c r="C587" s="253"/>
      <c r="D587" s="253"/>
      <c r="E587" s="13" t="s">
        <v>63</v>
      </c>
    </row>
    <row r="588" spans="1:6" ht="16.5" customHeight="1">
      <c r="A588" s="14"/>
      <c r="B588" s="252" t="s">
        <v>215</v>
      </c>
      <c r="C588" s="327">
        <v>249</v>
      </c>
      <c r="D588" s="327">
        <v>249</v>
      </c>
      <c r="E588" s="13" t="s">
        <v>63</v>
      </c>
      <c r="F588" s="11"/>
    </row>
    <row r="589" spans="1:5" ht="18" customHeight="1">
      <c r="A589" s="13"/>
      <c r="B589" s="252" t="s">
        <v>238</v>
      </c>
      <c r="C589" s="253">
        <v>269</v>
      </c>
      <c r="D589" s="298">
        <v>269</v>
      </c>
      <c r="E589" s="13" t="s">
        <v>63</v>
      </c>
    </row>
    <row r="590" spans="1:6" ht="14.25" customHeight="1" hidden="1">
      <c r="A590" s="13"/>
      <c r="B590" s="252" t="s">
        <v>193</v>
      </c>
      <c r="C590" s="253"/>
      <c r="D590" s="253"/>
      <c r="E590" s="13" t="s">
        <v>63</v>
      </c>
      <c r="F590" s="11"/>
    </row>
    <row r="591" spans="1:5" ht="15" hidden="1">
      <c r="A591" s="14"/>
      <c r="B591" s="252" t="s">
        <v>178</v>
      </c>
      <c r="C591" s="257"/>
      <c r="D591" s="284"/>
      <c r="E591" s="13" t="s">
        <v>63</v>
      </c>
    </row>
    <row r="592" spans="1:6" ht="15" hidden="1">
      <c r="A592" s="14"/>
      <c r="B592" s="14"/>
      <c r="C592" s="36"/>
      <c r="D592" s="13"/>
      <c r="E592" s="13"/>
      <c r="F592" s="11"/>
    </row>
    <row r="593" spans="1:5" ht="15" hidden="1">
      <c r="A593" s="14"/>
      <c r="B593" s="14"/>
      <c r="C593" s="36"/>
      <c r="D593" s="13"/>
      <c r="E593" s="13"/>
    </row>
    <row r="594" spans="1:6" ht="15" hidden="1">
      <c r="A594" s="14"/>
      <c r="B594" s="14"/>
      <c r="C594" s="36"/>
      <c r="D594" s="13"/>
      <c r="E594" s="13"/>
      <c r="F594" s="11"/>
    </row>
    <row r="595" ht="15">
      <c r="F595" s="11"/>
    </row>
    <row r="596" spans="1:6" ht="15" hidden="1">
      <c r="A596" s="13"/>
      <c r="B596" s="252" t="s">
        <v>193</v>
      </c>
      <c r="C596" s="253"/>
      <c r="D596" s="253"/>
      <c r="E596" s="13" t="s">
        <v>63</v>
      </c>
      <c r="F596" s="11"/>
    </row>
    <row r="597" spans="1:5" ht="15" hidden="1">
      <c r="A597" s="13"/>
      <c r="B597" s="252" t="s">
        <v>215</v>
      </c>
      <c r="C597" s="253"/>
      <c r="D597" s="253"/>
      <c r="E597" s="13" t="s">
        <v>63</v>
      </c>
    </row>
    <row r="598" spans="1:6" ht="15" hidden="1">
      <c r="A598" s="13"/>
      <c r="B598" s="278"/>
      <c r="C598" s="264"/>
      <c r="D598" s="265"/>
      <c r="E598" s="13"/>
      <c r="F598" s="11"/>
    </row>
    <row r="599" spans="1:5" ht="15" hidden="1">
      <c r="A599" s="13"/>
      <c r="B599" s="252" t="s">
        <v>238</v>
      </c>
      <c r="C599" s="253"/>
      <c r="D599" s="253"/>
      <c r="E599" s="13" t="s">
        <v>63</v>
      </c>
    </row>
    <row r="600" spans="1:6" ht="15" hidden="1">
      <c r="A600" s="13"/>
      <c r="B600" s="205"/>
      <c r="C600" s="204"/>
      <c r="D600" s="204"/>
      <c r="E600" s="13"/>
      <c r="F600" s="11"/>
    </row>
    <row r="601" spans="1:5" ht="15" hidden="1">
      <c r="A601" s="13"/>
      <c r="B601" s="205"/>
      <c r="C601" s="204"/>
      <c r="D601" s="204"/>
      <c r="E601" s="13"/>
    </row>
    <row r="602" spans="1:6" ht="15" hidden="1">
      <c r="A602" s="13"/>
      <c r="B602" s="205"/>
      <c r="C602" s="204"/>
      <c r="D602" s="204"/>
      <c r="E602" s="13"/>
      <c r="F602" s="11"/>
    </row>
    <row r="603" spans="1:5" ht="15" hidden="1">
      <c r="A603" s="13"/>
      <c r="B603" s="205"/>
      <c r="C603" s="204"/>
      <c r="D603" s="204"/>
      <c r="E603" s="13"/>
    </row>
    <row r="604" spans="1:6" ht="15" hidden="1">
      <c r="A604" s="13"/>
      <c r="B604" s="205"/>
      <c r="C604" s="204"/>
      <c r="D604" s="204"/>
      <c r="E604" s="13"/>
      <c r="F604" s="11"/>
    </row>
    <row r="605" spans="1:5" ht="15" hidden="1">
      <c r="A605" s="13"/>
      <c r="B605" s="205"/>
      <c r="C605" s="204"/>
      <c r="D605" s="204"/>
      <c r="E605" s="13"/>
    </row>
    <row r="606" spans="1:6" ht="15" hidden="1">
      <c r="A606" s="13"/>
      <c r="B606" s="205"/>
      <c r="C606" s="204"/>
      <c r="D606" s="204"/>
      <c r="E606" s="13"/>
      <c r="F606" s="11"/>
    </row>
    <row r="607" spans="1:5" ht="15" hidden="1">
      <c r="A607" s="13"/>
      <c r="B607" s="205"/>
      <c r="C607" s="204"/>
      <c r="D607" s="204"/>
      <c r="E607" s="13"/>
    </row>
    <row r="608" spans="1:6" ht="15" hidden="1">
      <c r="A608" s="13"/>
      <c r="B608" s="205"/>
      <c r="C608" s="204"/>
      <c r="D608" s="204"/>
      <c r="E608" s="13"/>
      <c r="F608" s="11"/>
    </row>
    <row r="609" spans="1:6" ht="15.75">
      <c r="A609" s="13">
        <v>59</v>
      </c>
      <c r="B609" s="14" t="s">
        <v>50</v>
      </c>
      <c r="C609" s="36"/>
      <c r="D609" s="13"/>
      <c r="E609" s="19">
        <f>IF(COUNT(D609:D618)=0,G609-"",AVERAGE(D609:D618))</f>
        <v>59.666666666666664</v>
      </c>
      <c r="F609" s="11"/>
    </row>
    <row r="610" spans="1:5" ht="15" hidden="1">
      <c r="A610" s="14"/>
      <c r="B610" s="14"/>
      <c r="C610" s="36"/>
      <c r="D610" s="13"/>
      <c r="E610" s="13"/>
    </row>
    <row r="611" spans="1:6" ht="15" hidden="1">
      <c r="A611" s="14"/>
      <c r="B611" s="14"/>
      <c r="C611" s="36"/>
      <c r="D611" s="13"/>
      <c r="E611" s="13"/>
      <c r="F611" s="11"/>
    </row>
    <row r="612" spans="1:5" ht="15" hidden="1">
      <c r="A612" s="14"/>
      <c r="B612" s="14"/>
      <c r="C612" s="36"/>
      <c r="D612" s="13"/>
      <c r="E612" s="13"/>
    </row>
    <row r="613" spans="1:6" ht="15" hidden="1">
      <c r="A613" s="14"/>
      <c r="B613" s="14"/>
      <c r="C613" s="36"/>
      <c r="D613" s="13"/>
      <c r="E613" s="13"/>
      <c r="F613" s="11"/>
    </row>
    <row r="614" spans="1:5" ht="15" hidden="1">
      <c r="A614" s="14"/>
      <c r="B614" s="14"/>
      <c r="C614" s="36"/>
      <c r="D614" s="13"/>
      <c r="E614" s="13"/>
    </row>
    <row r="615" spans="1:6" ht="15" hidden="1">
      <c r="A615" s="14"/>
      <c r="B615" s="14"/>
      <c r="C615" s="36"/>
      <c r="D615" s="13"/>
      <c r="E615" s="13"/>
      <c r="F615" s="11"/>
    </row>
    <row r="616" spans="1:5" ht="15">
      <c r="A616" s="13"/>
      <c r="B616" s="252" t="s">
        <v>215</v>
      </c>
      <c r="C616" s="253">
        <v>54</v>
      </c>
      <c r="D616" s="253">
        <v>54</v>
      </c>
      <c r="E616" s="13" t="s">
        <v>63</v>
      </c>
    </row>
    <row r="617" spans="1:5" ht="15">
      <c r="A617" s="13"/>
      <c r="B617" s="252" t="s">
        <v>193</v>
      </c>
      <c r="C617" s="253">
        <v>52.99</v>
      </c>
      <c r="D617" s="341">
        <v>56</v>
      </c>
      <c r="E617" s="13" t="s">
        <v>63</v>
      </c>
    </row>
    <row r="618" spans="1:5" ht="15">
      <c r="A618" s="13"/>
      <c r="B618" s="252" t="s">
        <v>238</v>
      </c>
      <c r="C618" s="253">
        <v>69</v>
      </c>
      <c r="D618" s="253">
        <v>69</v>
      </c>
      <c r="E618" s="13" t="s">
        <v>63</v>
      </c>
    </row>
    <row r="619" spans="1:6" ht="15" hidden="1">
      <c r="A619" s="13"/>
      <c r="B619" s="205"/>
      <c r="C619" s="204"/>
      <c r="D619" s="204"/>
      <c r="E619" s="13"/>
      <c r="F619" s="11"/>
    </row>
    <row r="620" spans="1:5" ht="15" hidden="1">
      <c r="A620" s="13"/>
      <c r="B620" s="205"/>
      <c r="C620" s="204"/>
      <c r="D620" s="204"/>
      <c r="E620" s="13"/>
    </row>
    <row r="621" ht="15">
      <c r="F621" s="11"/>
    </row>
    <row r="622" spans="1:5" ht="15.75">
      <c r="A622" s="13">
        <v>60</v>
      </c>
      <c r="B622" s="14" t="s">
        <v>52</v>
      </c>
      <c r="C622" s="36"/>
      <c r="D622" s="13"/>
      <c r="E622" s="19">
        <f>IF(COUNT(D623:D628)=0,"-",AVERAGE(D623:D628))</f>
        <v>51.995000000000005</v>
      </c>
    </row>
    <row r="623" spans="1:5" ht="15">
      <c r="A623" s="13"/>
      <c r="B623" s="252" t="s">
        <v>193</v>
      </c>
      <c r="C623" s="253">
        <v>49.99</v>
      </c>
      <c r="D623" s="253">
        <v>49.99</v>
      </c>
      <c r="E623" s="13" t="s">
        <v>63</v>
      </c>
    </row>
    <row r="624" spans="1:5" ht="16.5" customHeight="1">
      <c r="A624" s="14"/>
      <c r="B624" s="252" t="s">
        <v>215</v>
      </c>
      <c r="C624" s="253">
        <v>54</v>
      </c>
      <c r="D624" s="282">
        <v>54</v>
      </c>
      <c r="E624" s="13" t="s">
        <v>63</v>
      </c>
    </row>
    <row r="625" spans="1:5" ht="3" customHeight="1" hidden="1">
      <c r="A625" s="14"/>
      <c r="E625" s="13"/>
    </row>
    <row r="626" spans="1:5" ht="16.5" customHeight="1">
      <c r="A626" s="14"/>
      <c r="B626" s="252" t="s">
        <v>238</v>
      </c>
      <c r="C626" s="253"/>
      <c r="D626" s="253"/>
      <c r="E626" s="13" t="s">
        <v>63</v>
      </c>
    </row>
    <row r="627" spans="1:6" ht="9" customHeight="1" hidden="1">
      <c r="A627" s="13"/>
      <c r="B627" s="283"/>
      <c r="C627" s="284"/>
      <c r="D627" s="281"/>
      <c r="E627" s="13" t="s">
        <v>63</v>
      </c>
      <c r="F627" s="11"/>
    </row>
    <row r="628" spans="1:5" ht="18.75" customHeight="1" hidden="1">
      <c r="A628" s="13"/>
      <c r="B628" s="252" t="s">
        <v>235</v>
      </c>
      <c r="C628" s="253"/>
      <c r="D628" s="253"/>
      <c r="E628" s="13" t="s">
        <v>63</v>
      </c>
    </row>
    <row r="629" spans="1:5" ht="15" hidden="1">
      <c r="A629" s="13"/>
      <c r="E629" s="13"/>
    </row>
    <row r="630" spans="1:6" ht="15" hidden="1">
      <c r="A630" s="13"/>
      <c r="B630" s="205"/>
      <c r="C630" s="204"/>
      <c r="D630" s="204"/>
      <c r="E630" s="13"/>
      <c r="F630" s="11"/>
    </row>
    <row r="631" spans="1:5" ht="15" hidden="1">
      <c r="A631" s="13"/>
      <c r="B631" s="205"/>
      <c r="C631" s="204"/>
      <c r="D631" s="204"/>
      <c r="E631" s="13"/>
    </row>
    <row r="632" spans="1:6" ht="15" hidden="1">
      <c r="A632" s="13"/>
      <c r="B632" s="205"/>
      <c r="C632" s="204"/>
      <c r="D632" s="204"/>
      <c r="E632" s="13"/>
      <c r="F632" s="11"/>
    </row>
    <row r="633" spans="1:5" ht="15" hidden="1">
      <c r="A633" s="13"/>
      <c r="B633" s="205"/>
      <c r="C633" s="204"/>
      <c r="D633" s="204"/>
      <c r="E633" s="13"/>
    </row>
    <row r="634" spans="1:6" ht="15" hidden="1">
      <c r="A634" s="13"/>
      <c r="B634" s="205"/>
      <c r="C634" s="204"/>
      <c r="D634" s="204"/>
      <c r="E634" s="13"/>
      <c r="F634" s="11"/>
    </row>
    <row r="636" spans="1:6" ht="66" customHeight="1">
      <c r="A636" s="13">
        <v>61</v>
      </c>
      <c r="B636" s="251" t="s">
        <v>103</v>
      </c>
      <c r="C636" s="36"/>
      <c r="D636" s="13"/>
      <c r="E636" s="19">
        <f>IF(COUNT(D637:D647)=0,"-",AVERAGE(D637:D647))</f>
        <v>149.66666666666666</v>
      </c>
      <c r="F636" s="11"/>
    </row>
    <row r="637" spans="1:5" ht="15">
      <c r="A637" s="14"/>
      <c r="B637" s="252" t="s">
        <v>193</v>
      </c>
      <c r="C637" s="325">
        <v>148</v>
      </c>
      <c r="D637" s="325">
        <v>148</v>
      </c>
      <c r="E637" s="13" t="s">
        <v>63</v>
      </c>
    </row>
    <row r="638" spans="1:5" ht="15">
      <c r="A638" s="14"/>
      <c r="B638" s="252" t="s">
        <v>238</v>
      </c>
      <c r="C638" s="253">
        <v>150</v>
      </c>
      <c r="D638" s="253">
        <v>150</v>
      </c>
      <c r="E638" s="13" t="s">
        <v>63</v>
      </c>
    </row>
    <row r="639" spans="1:5" ht="15">
      <c r="A639" s="14"/>
      <c r="B639" s="252" t="s">
        <v>215</v>
      </c>
      <c r="C639" s="253">
        <v>151</v>
      </c>
      <c r="D639" s="253">
        <v>151</v>
      </c>
      <c r="E639" s="13" t="s">
        <v>63</v>
      </c>
    </row>
    <row r="640" spans="1:5" ht="15" hidden="1">
      <c r="A640" s="13"/>
      <c r="B640" s="252" t="s">
        <v>193</v>
      </c>
      <c r="C640" s="253"/>
      <c r="D640" s="253"/>
      <c r="E640" s="13" t="s">
        <v>63</v>
      </c>
    </row>
    <row r="641" spans="1:6" ht="14.25" customHeight="1" hidden="1">
      <c r="A641" s="13"/>
      <c r="B641" s="14"/>
      <c r="C641" s="36"/>
      <c r="D641" s="13"/>
      <c r="E641" s="13"/>
      <c r="F641" s="11"/>
    </row>
    <row r="642" spans="1:5" ht="15" hidden="1">
      <c r="A642" s="13"/>
      <c r="E642" s="13" t="s">
        <v>63</v>
      </c>
    </row>
    <row r="643" spans="1:6" ht="15" hidden="1">
      <c r="A643" s="14"/>
      <c r="B643" s="14"/>
      <c r="C643" s="36"/>
      <c r="D643" s="13"/>
      <c r="E643" s="13"/>
      <c r="F643" s="11"/>
    </row>
    <row r="644" spans="1:5" ht="15" hidden="1">
      <c r="A644" s="13"/>
      <c r="B644" s="14"/>
      <c r="C644" s="36"/>
      <c r="D644" s="13"/>
      <c r="E644" s="13"/>
    </row>
    <row r="645" spans="1:6" ht="15" hidden="1">
      <c r="A645" s="13"/>
      <c r="E645" s="13" t="s">
        <v>63</v>
      </c>
      <c r="F645" s="11"/>
    </row>
    <row r="646" spans="1:5" ht="15" hidden="1">
      <c r="A646" s="14"/>
      <c r="E646" s="13" t="s">
        <v>63</v>
      </c>
    </row>
    <row r="647" spans="1:6" ht="15" hidden="1">
      <c r="A647" s="13"/>
      <c r="B647" s="14"/>
      <c r="C647" s="36"/>
      <c r="D647" s="13"/>
      <c r="E647" s="13"/>
      <c r="F647" s="11"/>
    </row>
    <row r="648" ht="15">
      <c r="F648" s="11"/>
    </row>
    <row r="649" spans="1:5" ht="51" customHeight="1">
      <c r="A649" s="13">
        <v>62</v>
      </c>
      <c r="B649" s="251" t="s">
        <v>104</v>
      </c>
      <c r="C649" s="36"/>
      <c r="D649" s="13"/>
      <c r="E649" s="19">
        <f>IF(COUNT(D653:D653)=0,"-",AVERAGE(D653:D653))</f>
        <v>129</v>
      </c>
    </row>
    <row r="650" spans="1:6" ht="15" hidden="1">
      <c r="A650" s="14"/>
      <c r="B650" s="14"/>
      <c r="C650" s="36"/>
      <c r="D650" s="13"/>
      <c r="E650" s="13"/>
      <c r="F650" s="11"/>
    </row>
    <row r="651" spans="1:5" ht="15" hidden="1">
      <c r="A651" s="14"/>
      <c r="B651" s="14"/>
      <c r="C651" s="36"/>
      <c r="D651" s="13"/>
      <c r="E651" s="13"/>
    </row>
    <row r="652" spans="1:6" ht="15">
      <c r="A652" s="13"/>
      <c r="B652" s="252" t="s">
        <v>215</v>
      </c>
      <c r="C652" s="253">
        <v>129</v>
      </c>
      <c r="D652" s="298">
        <v>129</v>
      </c>
      <c r="E652" s="13" t="s">
        <v>63</v>
      </c>
      <c r="F652" s="11"/>
    </row>
    <row r="653" spans="1:5" ht="15">
      <c r="A653" s="13"/>
      <c r="B653" s="252" t="s">
        <v>193</v>
      </c>
      <c r="C653" s="261">
        <v>129</v>
      </c>
      <c r="D653" s="261">
        <v>129</v>
      </c>
      <c r="E653" s="13" t="s">
        <v>63</v>
      </c>
    </row>
    <row r="654" spans="1:5" ht="15">
      <c r="A654" s="13"/>
      <c r="B654" s="252" t="s">
        <v>238</v>
      </c>
      <c r="C654" s="253"/>
      <c r="D654" s="253"/>
      <c r="E654" s="13" t="s">
        <v>63</v>
      </c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E657" s="13" t="s">
        <v>63</v>
      </c>
    </row>
    <row r="658" spans="1:6" ht="15" hidden="1">
      <c r="A658" s="13"/>
      <c r="E658" s="13" t="s">
        <v>63</v>
      </c>
      <c r="F658" s="11"/>
    </row>
    <row r="659" spans="1:5" ht="15" hidden="1">
      <c r="A659" s="13"/>
      <c r="B659" s="205"/>
      <c r="C659" s="204"/>
      <c r="D659" s="204"/>
      <c r="E659" s="13"/>
    </row>
    <row r="660" spans="1:6" ht="15" hidden="1">
      <c r="A660" s="13"/>
      <c r="B660" s="205"/>
      <c r="C660" s="204"/>
      <c r="D660" s="204"/>
      <c r="E660" s="13"/>
      <c r="F660" s="11"/>
    </row>
    <row r="662" spans="1:6" ht="15.75">
      <c r="A662" s="13">
        <v>63</v>
      </c>
      <c r="B662" s="14" t="s">
        <v>100</v>
      </c>
      <c r="C662" s="36"/>
      <c r="D662" s="13"/>
      <c r="E662" s="19">
        <f>IF(COUNT(D665:D670)=0,"-",AVERAGE(D665:D670))</f>
        <v>11.666666666666666</v>
      </c>
      <c r="F662" s="11"/>
    </row>
    <row r="663" spans="1:5" ht="15" hidden="1">
      <c r="A663" s="14"/>
      <c r="B663" s="14"/>
      <c r="C663" s="36"/>
      <c r="D663" s="13"/>
      <c r="E663" s="13"/>
    </row>
    <row r="664" spans="1:6" ht="15" hidden="1">
      <c r="A664" s="14"/>
      <c r="B664" s="14"/>
      <c r="C664" s="36"/>
      <c r="D664" s="13"/>
      <c r="E664" s="13"/>
      <c r="F664" s="11"/>
    </row>
    <row r="665" spans="1:5" ht="15">
      <c r="A665" s="14"/>
      <c r="B665" s="252" t="s">
        <v>215</v>
      </c>
      <c r="C665" s="253">
        <v>11</v>
      </c>
      <c r="D665" s="253">
        <v>11</v>
      </c>
      <c r="E665" s="13" t="s">
        <v>63</v>
      </c>
    </row>
    <row r="666" spans="1:6" ht="15">
      <c r="A666" s="13"/>
      <c r="B666" s="252" t="s">
        <v>193</v>
      </c>
      <c r="C666" s="253">
        <v>13</v>
      </c>
      <c r="D666" s="253">
        <v>11</v>
      </c>
      <c r="E666" s="13" t="s">
        <v>63</v>
      </c>
      <c r="F666" s="11"/>
    </row>
    <row r="667" spans="1:5" ht="15" hidden="1">
      <c r="A667" s="13"/>
      <c r="B667" s="14"/>
      <c r="C667" s="36"/>
      <c r="D667" s="13"/>
      <c r="E667" s="13"/>
    </row>
    <row r="668" spans="1:5" ht="15">
      <c r="A668" s="14"/>
      <c r="B668" s="252" t="s">
        <v>238</v>
      </c>
      <c r="C668" s="253">
        <v>13</v>
      </c>
      <c r="D668" s="253">
        <v>13</v>
      </c>
      <c r="E668" s="13" t="s">
        <v>63</v>
      </c>
    </row>
    <row r="669" spans="1:5" ht="15" hidden="1">
      <c r="A669" s="13"/>
      <c r="B669" s="14"/>
      <c r="C669" s="36"/>
      <c r="D669" s="36"/>
      <c r="E669" s="13"/>
    </row>
    <row r="670" spans="1:6" ht="15" hidden="1">
      <c r="A670" s="13"/>
      <c r="B670" s="14"/>
      <c r="C670" s="36"/>
      <c r="D670" s="36"/>
      <c r="E670" s="13"/>
      <c r="F670" s="11"/>
    </row>
    <row r="671" spans="1:6" ht="15" hidden="1">
      <c r="A671" s="14"/>
      <c r="B671" s="252" t="s">
        <v>122</v>
      </c>
      <c r="C671" s="253"/>
      <c r="D671" s="253"/>
      <c r="E671" s="13" t="s">
        <v>63</v>
      </c>
      <c r="F671" s="11"/>
    </row>
    <row r="672" spans="1:5" ht="15" hidden="1">
      <c r="A672" s="13"/>
      <c r="B672" s="205"/>
      <c r="C672" s="204"/>
      <c r="D672" s="204"/>
      <c r="E672" s="13"/>
    </row>
    <row r="673" spans="1:6" ht="15" hidden="1">
      <c r="A673" s="13"/>
      <c r="B673" s="205"/>
      <c r="C673" s="204"/>
      <c r="D673" s="204"/>
      <c r="E673" s="13"/>
      <c r="F673" s="11"/>
    </row>
    <row r="674" spans="1:5" ht="15" hidden="1">
      <c r="A674" s="13"/>
      <c r="B674" s="205"/>
      <c r="C674" s="204"/>
      <c r="D674" s="204"/>
      <c r="E674" s="13"/>
    </row>
    <row r="675" ht="15">
      <c r="F675" s="11"/>
    </row>
    <row r="676" spans="1:6" ht="81.75" customHeight="1">
      <c r="A676" s="13">
        <v>64</v>
      </c>
      <c r="B676" s="306" t="s">
        <v>105</v>
      </c>
      <c r="C676" s="36"/>
      <c r="D676" s="13"/>
      <c r="E676" s="19">
        <f>IF(COUNT(D678:D688)=0,"-",AVERAGE(D678:D688))</f>
        <v>720</v>
      </c>
      <c r="F676" s="11"/>
    </row>
    <row r="677" spans="1:5" ht="0.75" customHeight="1" hidden="1">
      <c r="A677" s="14"/>
      <c r="B677" s="14"/>
      <c r="C677" s="36"/>
      <c r="D677" s="13"/>
      <c r="E677" s="13" t="s">
        <v>63</v>
      </c>
    </row>
    <row r="678" spans="1:5" ht="15">
      <c r="A678" s="14"/>
      <c r="B678" s="252" t="s">
        <v>238</v>
      </c>
      <c r="C678" s="253">
        <v>699</v>
      </c>
      <c r="D678" s="295">
        <v>699</v>
      </c>
      <c r="E678" s="13" t="s">
        <v>63</v>
      </c>
    </row>
    <row r="679" spans="1:6" ht="15">
      <c r="A679" s="14"/>
      <c r="B679" s="252" t="s">
        <v>215</v>
      </c>
      <c r="C679" s="253">
        <v>611</v>
      </c>
      <c r="D679" s="287">
        <v>711</v>
      </c>
      <c r="E679" s="13" t="s">
        <v>63</v>
      </c>
      <c r="F679" s="11"/>
    </row>
    <row r="680" spans="1:5" ht="15">
      <c r="A680" s="14"/>
      <c r="B680" s="252" t="s">
        <v>193</v>
      </c>
      <c r="C680" s="253">
        <v>750</v>
      </c>
      <c r="D680" s="295">
        <v>750</v>
      </c>
      <c r="E680" s="13" t="s">
        <v>63</v>
      </c>
    </row>
    <row r="681" spans="1:6" ht="15" hidden="1">
      <c r="A681" s="13"/>
      <c r="B681" s="14"/>
      <c r="C681" s="36"/>
      <c r="D681" s="296"/>
      <c r="E681" s="13"/>
      <c r="F681" s="11"/>
    </row>
    <row r="682" spans="1:5" ht="15" hidden="1">
      <c r="A682" s="14"/>
      <c r="D682" s="297"/>
      <c r="E682" s="13" t="s">
        <v>63</v>
      </c>
    </row>
    <row r="683" spans="1:6" ht="15" hidden="1">
      <c r="A683" s="14"/>
      <c r="B683" s="14"/>
      <c r="C683" s="36"/>
      <c r="D683" s="296"/>
      <c r="E683" s="13"/>
      <c r="F683" s="11"/>
    </row>
    <row r="684" spans="1:5" ht="15" hidden="1">
      <c r="A684" s="13"/>
      <c r="D684" s="297"/>
      <c r="E684" s="13" t="s">
        <v>63</v>
      </c>
    </row>
    <row r="685" spans="1:6" ht="15" hidden="1">
      <c r="A685" s="13"/>
      <c r="D685" s="297"/>
      <c r="E685" s="13" t="s">
        <v>63</v>
      </c>
      <c r="F685" s="11"/>
    </row>
    <row r="686" spans="1:5" ht="15" hidden="1">
      <c r="A686" s="13"/>
      <c r="B686" s="14"/>
      <c r="C686" s="36"/>
      <c r="D686" s="296"/>
      <c r="E686" s="13"/>
    </row>
    <row r="687" spans="1:6" ht="15" hidden="1">
      <c r="A687" s="13"/>
      <c r="B687" s="14"/>
      <c r="C687" s="36"/>
      <c r="D687" s="296"/>
      <c r="E687" s="13"/>
      <c r="F687" s="11"/>
    </row>
    <row r="688" spans="1:5" ht="15" hidden="1">
      <c r="A688" s="13"/>
      <c r="B688" s="205"/>
      <c r="C688" s="204"/>
      <c r="D688" s="287"/>
      <c r="E688" s="13"/>
    </row>
    <row r="689" s="85" customFormat="1" ht="15">
      <c r="F689" s="300"/>
    </row>
    <row r="690" spans="1:5" ht="30">
      <c r="A690" s="13">
        <v>65</v>
      </c>
      <c r="B690" s="45" t="s">
        <v>106</v>
      </c>
      <c r="C690" s="36"/>
      <c r="D690" s="13"/>
      <c r="E690" s="19">
        <f>IF(COUNT(D694:D697)=0,"-",AVERAGE(D694:D697))</f>
        <v>1938.25</v>
      </c>
    </row>
    <row r="691" spans="1:6" ht="15" hidden="1">
      <c r="A691" s="14"/>
      <c r="B691" s="14"/>
      <c r="C691" s="36"/>
      <c r="D691" s="13"/>
      <c r="E691" s="13"/>
      <c r="F691" s="11"/>
    </row>
    <row r="692" spans="1:5" ht="15" hidden="1">
      <c r="A692" s="14"/>
      <c r="B692" s="14"/>
      <c r="C692" s="36"/>
      <c r="D692" s="13"/>
      <c r="E692" s="13"/>
    </row>
    <row r="693" spans="1:6" ht="15" hidden="1">
      <c r="A693" s="14"/>
      <c r="B693" s="14"/>
      <c r="C693" s="36"/>
      <c r="D693" s="13"/>
      <c r="E693" s="13"/>
      <c r="F693" s="11"/>
    </row>
    <row r="694" spans="1:5" ht="15">
      <c r="A694" s="14"/>
      <c r="B694" s="252" t="s">
        <v>193</v>
      </c>
      <c r="C694" s="261">
        <v>1555</v>
      </c>
      <c r="D694" s="253">
        <v>1555</v>
      </c>
      <c r="E694" s="13" t="s">
        <v>63</v>
      </c>
    </row>
    <row r="695" spans="1:6" ht="15">
      <c r="A695" s="14"/>
      <c r="B695" s="252" t="s">
        <v>215</v>
      </c>
      <c r="C695" s="253">
        <v>1998</v>
      </c>
      <c r="D695" s="253">
        <v>1998</v>
      </c>
      <c r="E695" s="13" t="s">
        <v>63</v>
      </c>
      <c r="F695" s="11"/>
    </row>
    <row r="696" spans="1:5" ht="0.75" customHeight="1">
      <c r="A696" s="13"/>
      <c r="B696" s="252" t="s">
        <v>122</v>
      </c>
      <c r="C696" s="253">
        <v>2400</v>
      </c>
      <c r="D696" s="253">
        <v>2100</v>
      </c>
      <c r="E696" s="13" t="s">
        <v>63</v>
      </c>
    </row>
    <row r="697" spans="1:5" ht="15">
      <c r="A697" s="13"/>
      <c r="B697" s="252" t="s">
        <v>238</v>
      </c>
      <c r="C697" s="253">
        <v>2100</v>
      </c>
      <c r="D697" s="253">
        <v>2100</v>
      </c>
      <c r="E697" s="13" t="s">
        <v>63</v>
      </c>
    </row>
    <row r="698" spans="1:6" ht="15" hidden="1">
      <c r="A698" s="14"/>
      <c r="B698" s="14"/>
      <c r="C698" s="36"/>
      <c r="D698" s="36"/>
      <c r="E698" s="13"/>
      <c r="F698" s="11"/>
    </row>
    <row r="699" spans="1:5" ht="15" hidden="1">
      <c r="A699" s="14"/>
      <c r="E699" s="13" t="s">
        <v>63</v>
      </c>
    </row>
    <row r="700" spans="1:6" ht="15" hidden="1">
      <c r="A700" s="13"/>
      <c r="B700" s="14"/>
      <c r="C700" s="36"/>
      <c r="D700" s="13"/>
      <c r="E700" s="13"/>
      <c r="F700" s="11"/>
    </row>
    <row r="701" spans="1:5" ht="15" hidden="1">
      <c r="A701" s="13"/>
      <c r="B701" s="205"/>
      <c r="C701" s="204"/>
      <c r="D701" s="204"/>
      <c r="E701" s="13"/>
    </row>
    <row r="702" spans="1:6" ht="15" hidden="1">
      <c r="A702" s="13"/>
      <c r="B702" s="205"/>
      <c r="C702" s="204"/>
      <c r="D702" s="204"/>
      <c r="E702" s="13"/>
      <c r="F702" s="11"/>
    </row>
    <row r="703" spans="1:5" ht="15" hidden="1">
      <c r="A703" s="13"/>
      <c r="B703" s="318"/>
      <c r="C703" s="319"/>
      <c r="D703" s="319"/>
      <c r="E703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117</v>
      </c>
      <c r="E3" s="69" t="s">
        <v>121</v>
      </c>
      <c r="F3" s="70" t="s">
        <v>126</v>
      </c>
      <c r="G3" s="71" t="s">
        <v>109</v>
      </c>
      <c r="H3" s="70" t="s">
        <v>127</v>
      </c>
      <c r="I3" s="72" t="s">
        <v>110</v>
      </c>
      <c r="J3" s="70" t="s">
        <v>129</v>
      </c>
      <c r="K3" s="75" t="s">
        <v>130</v>
      </c>
      <c r="L3" s="72" t="s">
        <v>111</v>
      </c>
      <c r="M3" s="70" t="s">
        <v>131</v>
      </c>
      <c r="N3" s="72" t="s">
        <v>112</v>
      </c>
      <c r="O3" s="70" t="s">
        <v>132</v>
      </c>
      <c r="P3" s="72" t="s">
        <v>113</v>
      </c>
      <c r="Q3" s="70" t="s">
        <v>133</v>
      </c>
      <c r="R3" s="75" t="s">
        <v>134</v>
      </c>
      <c r="S3" s="72" t="s">
        <v>114</v>
      </c>
      <c r="T3" s="70" t="s">
        <v>135</v>
      </c>
      <c r="U3" s="72" t="s">
        <v>115</v>
      </c>
      <c r="V3" s="70" t="s">
        <v>136</v>
      </c>
      <c r="W3" s="72" t="s">
        <v>116</v>
      </c>
      <c r="X3" s="70" t="s">
        <v>137</v>
      </c>
      <c r="Y3" s="75" t="s">
        <v>138</v>
      </c>
      <c r="Z3" s="72" t="s">
        <v>123</v>
      </c>
      <c r="AA3" s="70" t="s">
        <v>139</v>
      </c>
      <c r="AB3" s="72" t="s">
        <v>124</v>
      </c>
      <c r="AC3" s="70" t="s">
        <v>140</v>
      </c>
      <c r="AD3" s="72" t="s">
        <v>125</v>
      </c>
      <c r="AE3" s="75" t="s">
        <v>141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108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108</v>
      </c>
      <c r="AD10" s="40"/>
      <c r="AE10" s="116" t="s">
        <v>108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83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82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84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85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87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118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108</v>
      </c>
      <c r="E53" s="59" t="s">
        <v>108</v>
      </c>
      <c r="F53" s="66">
        <v>1</v>
      </c>
      <c r="G53" s="65" t="s">
        <v>108</v>
      </c>
      <c r="H53" s="65">
        <v>1</v>
      </c>
      <c r="I53" s="50" t="s">
        <v>108</v>
      </c>
      <c r="J53" s="50">
        <v>1</v>
      </c>
      <c r="K53" s="77">
        <f t="shared" si="4"/>
        <v>1</v>
      </c>
      <c r="L53" s="50" t="s">
        <v>108</v>
      </c>
      <c r="M53" s="50">
        <v>1</v>
      </c>
      <c r="N53" s="50" t="s">
        <v>108</v>
      </c>
      <c r="O53" s="50">
        <v>1</v>
      </c>
      <c r="P53" s="49" t="s">
        <v>108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96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97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98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99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100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101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107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1">
      <selection activeCell="L22" sqref="L22"/>
    </sheetView>
  </sheetViews>
  <sheetFormatPr defaultColWidth="8.796875" defaultRowHeight="15"/>
  <cols>
    <col min="2" max="2" width="23.09765625" style="0" customWidth="1"/>
  </cols>
  <sheetData>
    <row r="2" spans="1:16" ht="15.75">
      <c r="A2" s="353" t="s">
        <v>285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/>
      <c r="E4" s="215" t="s">
        <v>286</v>
      </c>
      <c r="F4" s="216" t="s">
        <v>287</v>
      </c>
      <c r="G4" s="213" t="s">
        <v>288</v>
      </c>
      <c r="H4" s="213" t="s">
        <v>289</v>
      </c>
      <c r="I4" s="213" t="s">
        <v>290</v>
      </c>
      <c r="J4" s="213" t="s">
        <v>291</v>
      </c>
      <c r="K4" s="216" t="s">
        <v>292</v>
      </c>
      <c r="L4" s="213" t="s">
        <v>293</v>
      </c>
      <c r="M4" s="213" t="s">
        <v>294</v>
      </c>
      <c r="N4" s="215" t="s">
        <v>295</v>
      </c>
      <c r="O4" s="215" t="s">
        <v>296</v>
      </c>
      <c r="P4" s="217" t="s">
        <v>297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130</v>
      </c>
      <c r="F5" s="321">
        <v>130</v>
      </c>
      <c r="G5" s="101"/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158.95</v>
      </c>
      <c r="F6" s="321">
        <v>141.45</v>
      </c>
      <c r="G6" s="101"/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35.97</v>
      </c>
      <c r="F7" s="321">
        <v>45.97</v>
      </c>
      <c r="G7" s="101"/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81.97</v>
      </c>
      <c r="F8" s="321">
        <v>103.3</v>
      </c>
      <c r="G8" s="101"/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57.3</v>
      </c>
      <c r="F9" s="321">
        <v>64.63</v>
      </c>
      <c r="G9" s="101"/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80.97</v>
      </c>
      <c r="F10" s="321">
        <v>103</v>
      </c>
      <c r="G10" s="101"/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48</v>
      </c>
      <c r="F11" s="321">
        <v>48</v>
      </c>
      <c r="G11" s="101"/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90.33</v>
      </c>
      <c r="F12" s="321">
        <v>90.33</v>
      </c>
      <c r="G12" s="101"/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70.67</v>
      </c>
      <c r="F13" s="321">
        <v>80.67</v>
      </c>
      <c r="G13" s="101"/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53.5</v>
      </c>
      <c r="F14" s="321">
        <v>53.5</v>
      </c>
      <c r="G14" s="101"/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60.63</v>
      </c>
      <c r="F15" s="321">
        <v>66.27</v>
      </c>
      <c r="G15" s="101"/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54.97</v>
      </c>
      <c r="F16" s="321">
        <v>61.93</v>
      </c>
      <c r="G16" s="101"/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159.33</v>
      </c>
      <c r="F17" s="321">
        <v>158</v>
      </c>
      <c r="G17" s="101"/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207</v>
      </c>
      <c r="F18" s="321">
        <v>207</v>
      </c>
      <c r="G18" s="101"/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94.33</v>
      </c>
      <c r="F19" s="321">
        <v>120.33</v>
      </c>
      <c r="G19" s="101"/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60.27</v>
      </c>
      <c r="F20" s="321">
        <v>88.66</v>
      </c>
      <c r="G20" s="101"/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38.97</v>
      </c>
      <c r="F21" s="321">
        <v>37.3</v>
      </c>
      <c r="G21" s="101"/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67.95</v>
      </c>
      <c r="F22" s="321">
        <v>57.45</v>
      </c>
      <c r="G22" s="101"/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>
        <v>200.5</v>
      </c>
      <c r="F23" s="321">
        <v>202</v>
      </c>
      <c r="G23" s="101"/>
      <c r="H23" s="220"/>
      <c r="I23" s="220"/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155.3</v>
      </c>
      <c r="F24" s="321" t="s">
        <v>302</v>
      </c>
      <c r="G24" s="101"/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175.3</v>
      </c>
      <c r="F25" s="321">
        <v>164.97</v>
      </c>
      <c r="G25" s="101"/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37.97</v>
      </c>
      <c r="F26" s="321">
        <v>41.3</v>
      </c>
      <c r="G26" s="101"/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35.33</v>
      </c>
      <c r="F27" s="321">
        <v>35.3</v>
      </c>
      <c r="G27" s="101"/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26.97</v>
      </c>
      <c r="F28" s="321">
        <v>27.6</v>
      </c>
      <c r="G28" s="324"/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340</v>
      </c>
      <c r="F29" s="321">
        <v>395</v>
      </c>
      <c r="G29" s="101"/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73.97</v>
      </c>
      <c r="F30" s="321">
        <v>94.63</v>
      </c>
      <c r="G30" s="101"/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66.57</v>
      </c>
      <c r="F31" s="321">
        <v>66.57</v>
      </c>
      <c r="G31" s="101"/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79.63</v>
      </c>
      <c r="F32" s="321">
        <v>88.27</v>
      </c>
      <c r="G32" s="101"/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136.5</v>
      </c>
      <c r="F33" s="321">
        <v>152.45</v>
      </c>
      <c r="G33" s="101"/>
      <c r="H33" s="220"/>
      <c r="I33" s="220"/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31</v>
      </c>
      <c r="B34" s="219" t="s">
        <v>27</v>
      </c>
      <c r="C34" s="218" t="s">
        <v>4</v>
      </c>
      <c r="D34" s="224"/>
      <c r="E34" s="321">
        <v>56</v>
      </c>
      <c r="F34" s="321">
        <v>56</v>
      </c>
      <c r="G34" s="101"/>
      <c r="H34" s="220"/>
      <c r="I34" s="220"/>
      <c r="J34" s="220"/>
      <c r="K34" s="223"/>
      <c r="L34" s="224"/>
      <c r="M34" s="225"/>
      <c r="N34" s="220"/>
      <c r="O34" s="224"/>
      <c r="P34" s="224"/>
    </row>
    <row r="35" spans="1:16" ht="15.75">
      <c r="A35" s="218">
        <v>32</v>
      </c>
      <c r="B35" s="219" t="s">
        <v>28</v>
      </c>
      <c r="C35" s="218" t="s">
        <v>4</v>
      </c>
      <c r="D35" s="224"/>
      <c r="E35" s="321">
        <v>174.63</v>
      </c>
      <c r="F35" s="321">
        <v>181.3</v>
      </c>
      <c r="G35" s="101"/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45" customHeight="1">
      <c r="A36" s="230">
        <v>33</v>
      </c>
      <c r="B36" s="231" t="s">
        <v>77</v>
      </c>
      <c r="C36" s="230" t="s">
        <v>4</v>
      </c>
      <c r="D36" s="224"/>
      <c r="E36" s="322">
        <v>243.27</v>
      </c>
      <c r="F36" s="322">
        <v>252.97</v>
      </c>
      <c r="G36" s="101"/>
      <c r="H36" s="224"/>
      <c r="I36" s="224"/>
      <c r="J36" s="224"/>
      <c r="K36" s="277"/>
      <c r="L36" s="224"/>
      <c r="M36" s="225"/>
      <c r="N36" s="224"/>
      <c r="O36" s="224"/>
      <c r="P36" s="224"/>
    </row>
    <row r="37" spans="1:16" ht="15.75">
      <c r="A37" s="218">
        <v>34</v>
      </c>
      <c r="B37" s="219" t="s">
        <v>87</v>
      </c>
      <c r="C37" s="218" t="s">
        <v>4</v>
      </c>
      <c r="D37" s="224"/>
      <c r="E37" s="321">
        <v>136.67</v>
      </c>
      <c r="F37" s="321">
        <v>141.67</v>
      </c>
      <c r="G37" s="101"/>
      <c r="H37" s="220"/>
      <c r="I37" s="220"/>
      <c r="J37" s="220"/>
      <c r="K37" s="223"/>
      <c r="L37" s="224"/>
      <c r="M37" s="225"/>
      <c r="N37" s="220"/>
      <c r="O37" s="224"/>
      <c r="P37" s="224"/>
    </row>
    <row r="38" spans="1:16" ht="15.75">
      <c r="A38" s="218">
        <v>35</v>
      </c>
      <c r="B38" s="219" t="s">
        <v>29</v>
      </c>
      <c r="C38" s="218" t="s">
        <v>4</v>
      </c>
      <c r="D38" s="224"/>
      <c r="E38" s="321">
        <v>475</v>
      </c>
      <c r="F38" s="321">
        <v>540</v>
      </c>
      <c r="G38" s="101"/>
      <c r="H38" s="220"/>
      <c r="I38" s="220"/>
      <c r="J38" s="220"/>
      <c r="K38" s="223"/>
      <c r="L38" s="309"/>
      <c r="M38" s="225"/>
      <c r="N38" s="220"/>
      <c r="O38" s="224"/>
      <c r="P38" s="224"/>
    </row>
    <row r="39" spans="1:16" ht="15.75">
      <c r="A39" s="218">
        <v>36</v>
      </c>
      <c r="B39" s="219" t="s">
        <v>30</v>
      </c>
      <c r="C39" s="218" t="s">
        <v>4</v>
      </c>
      <c r="D39" s="224"/>
      <c r="E39" s="321">
        <v>350</v>
      </c>
      <c r="F39" s="321">
        <v>400</v>
      </c>
      <c r="G39" s="101"/>
      <c r="H39" s="220"/>
      <c r="I39" s="220"/>
      <c r="J39" s="220"/>
      <c r="K39" s="223"/>
      <c r="L39" s="224"/>
      <c r="M39" s="225"/>
      <c r="N39" s="220"/>
      <c r="O39" s="224"/>
      <c r="P39" s="224"/>
    </row>
    <row r="40" spans="1:16" ht="15.75">
      <c r="A40" s="218">
        <v>37</v>
      </c>
      <c r="B40" s="219" t="s">
        <v>31</v>
      </c>
      <c r="C40" s="218" t="s">
        <v>4</v>
      </c>
      <c r="D40" s="224"/>
      <c r="E40" s="321">
        <v>370</v>
      </c>
      <c r="F40" s="321">
        <v>390</v>
      </c>
      <c r="G40" s="101"/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38</v>
      </c>
      <c r="B41" s="219" t="s">
        <v>194</v>
      </c>
      <c r="C41" s="218" t="s">
        <v>4</v>
      </c>
      <c r="D41" s="224"/>
      <c r="E41" s="223">
        <v>350</v>
      </c>
      <c r="F41" s="223">
        <v>355</v>
      </c>
      <c r="G41" s="101"/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39</v>
      </c>
      <c r="B42" s="219" t="s">
        <v>32</v>
      </c>
      <c r="C42" s="218" t="s">
        <v>4</v>
      </c>
      <c r="D42" s="224"/>
      <c r="E42" s="321">
        <v>295</v>
      </c>
      <c r="F42" s="321">
        <v>305</v>
      </c>
      <c r="G42" s="101"/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40</v>
      </c>
      <c r="B43" s="219" t="s">
        <v>118</v>
      </c>
      <c r="C43" s="218" t="s">
        <v>4</v>
      </c>
      <c r="D43" s="224"/>
      <c r="E43" s="321">
        <v>240</v>
      </c>
      <c r="F43" s="321">
        <v>245</v>
      </c>
      <c r="G43" s="101"/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41</v>
      </c>
      <c r="B44" s="219" t="s">
        <v>33</v>
      </c>
      <c r="C44" s="218" t="s">
        <v>4</v>
      </c>
      <c r="D44" s="224"/>
      <c r="E44" s="321">
        <v>187</v>
      </c>
      <c r="F44" s="321">
        <v>197.5</v>
      </c>
      <c r="G44" s="101"/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42</v>
      </c>
      <c r="B45" s="218" t="s">
        <v>34</v>
      </c>
      <c r="C45" s="218" t="s">
        <v>4</v>
      </c>
      <c r="D45" s="224"/>
      <c r="E45" s="321">
        <v>160.45</v>
      </c>
      <c r="F45" s="321">
        <v>179</v>
      </c>
      <c r="G45" s="101"/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35">
        <v>43</v>
      </c>
      <c r="B46" s="219" t="s">
        <v>35</v>
      </c>
      <c r="C46" s="218" t="s">
        <v>4</v>
      </c>
      <c r="D46" s="224"/>
      <c r="E46" s="321">
        <v>407.67</v>
      </c>
      <c r="F46" s="321">
        <v>407.67</v>
      </c>
      <c r="G46" s="101"/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44</v>
      </c>
      <c r="B47" s="219" t="s">
        <v>36</v>
      </c>
      <c r="C47" s="218" t="s">
        <v>4</v>
      </c>
      <c r="D47" s="224"/>
      <c r="E47" s="321">
        <v>243.67</v>
      </c>
      <c r="F47" s="321">
        <v>243.67</v>
      </c>
      <c r="G47" s="101"/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18">
        <v>45</v>
      </c>
      <c r="B48" s="219" t="s">
        <v>37</v>
      </c>
      <c r="C48" s="218" t="s">
        <v>4</v>
      </c>
      <c r="D48" s="224"/>
      <c r="E48" s="321">
        <v>408</v>
      </c>
      <c r="F48" s="321">
        <v>403.67</v>
      </c>
      <c r="G48" s="101"/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46</v>
      </c>
      <c r="B49" s="236" t="s">
        <v>38</v>
      </c>
      <c r="C49" s="218" t="s">
        <v>4</v>
      </c>
      <c r="D49" s="224"/>
      <c r="E49" s="321">
        <v>180.73</v>
      </c>
      <c r="F49" s="321">
        <v>182.63</v>
      </c>
      <c r="G49" s="101"/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47</v>
      </c>
      <c r="B50" s="219" t="s">
        <v>298</v>
      </c>
      <c r="C50" s="218" t="s">
        <v>4</v>
      </c>
      <c r="D50" s="224"/>
      <c r="E50" s="321">
        <v>161</v>
      </c>
      <c r="F50" s="321">
        <v>137</v>
      </c>
      <c r="G50" s="101"/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48</v>
      </c>
      <c r="B51" s="219" t="s">
        <v>299</v>
      </c>
      <c r="C51" s="218" t="s">
        <v>4</v>
      </c>
      <c r="D51" s="224"/>
      <c r="E51" s="321">
        <v>384.5</v>
      </c>
      <c r="F51" s="321">
        <v>314</v>
      </c>
      <c r="G51" s="101"/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49</v>
      </c>
      <c r="B52" s="219" t="s">
        <v>300</v>
      </c>
      <c r="C52" s="218" t="s">
        <v>4</v>
      </c>
      <c r="D52" s="224"/>
      <c r="E52" s="321">
        <v>229.5</v>
      </c>
      <c r="F52" s="321">
        <v>134.95</v>
      </c>
      <c r="G52" s="101"/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50</v>
      </c>
      <c r="B53" s="218" t="s">
        <v>301</v>
      </c>
      <c r="C53" s="218" t="s">
        <v>4</v>
      </c>
      <c r="D53" s="224"/>
      <c r="E53" s="223">
        <v>190</v>
      </c>
      <c r="F53" s="223">
        <v>190</v>
      </c>
      <c r="G53" s="101"/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51</v>
      </c>
      <c r="B54" s="219" t="s">
        <v>42</v>
      </c>
      <c r="C54" s="218" t="s">
        <v>4</v>
      </c>
      <c r="D54" s="224"/>
      <c r="E54" s="321">
        <v>215</v>
      </c>
      <c r="F54" s="321">
        <v>209.5</v>
      </c>
      <c r="G54" s="101"/>
      <c r="H54" s="220"/>
      <c r="I54" s="220"/>
      <c r="J54" s="220"/>
      <c r="K54" s="223"/>
      <c r="L54" s="229"/>
      <c r="M54" s="237"/>
      <c r="N54" s="238"/>
      <c r="O54" s="229"/>
      <c r="P54" s="224"/>
    </row>
    <row r="55" spans="1:16" ht="15.75">
      <c r="A55" s="218">
        <v>52</v>
      </c>
      <c r="B55" s="219" t="s">
        <v>43</v>
      </c>
      <c r="C55" s="218" t="s">
        <v>4</v>
      </c>
      <c r="D55" s="224"/>
      <c r="E55" s="321"/>
      <c r="F55" s="321"/>
      <c r="G55" s="101"/>
      <c r="H55" s="220"/>
      <c r="I55" s="220"/>
      <c r="J55" s="223"/>
      <c r="K55" s="223"/>
      <c r="L55" s="310"/>
      <c r="M55" s="312"/>
      <c r="N55" s="312"/>
      <c r="O55" s="225"/>
      <c r="P55" s="224"/>
    </row>
    <row r="56" spans="1:16" ht="54.75" customHeight="1">
      <c r="A56" s="218">
        <v>54</v>
      </c>
      <c r="B56" s="231" t="s">
        <v>96</v>
      </c>
      <c r="C56" s="230" t="s">
        <v>45</v>
      </c>
      <c r="D56" s="240"/>
      <c r="E56" s="323">
        <v>46.93</v>
      </c>
      <c r="F56" s="323">
        <v>48.93</v>
      </c>
      <c r="G56" s="101"/>
      <c r="H56" s="240"/>
      <c r="I56" s="240"/>
      <c r="J56" s="240"/>
      <c r="K56" s="234"/>
      <c r="L56" s="240"/>
      <c r="M56" s="320"/>
      <c r="N56" s="240"/>
      <c r="O56" s="240"/>
      <c r="P56" s="240"/>
    </row>
    <row r="57" spans="1:16" ht="15.75">
      <c r="A57" s="218">
        <v>55</v>
      </c>
      <c r="B57" s="219" t="s">
        <v>97</v>
      </c>
      <c r="C57" s="218" t="s">
        <v>45</v>
      </c>
      <c r="D57" s="224"/>
      <c r="E57" s="323">
        <v>53.97</v>
      </c>
      <c r="F57" s="323">
        <v>70.3</v>
      </c>
      <c r="G57" s="101"/>
      <c r="H57" s="240"/>
      <c r="I57" s="240"/>
      <c r="J57" s="240"/>
      <c r="K57" s="234"/>
      <c r="L57" s="224"/>
      <c r="M57" s="225"/>
      <c r="N57" s="220"/>
      <c r="O57" s="224"/>
      <c r="P57" s="224"/>
    </row>
    <row r="58" spans="1:16" ht="15.75">
      <c r="A58" s="218">
        <v>56</v>
      </c>
      <c r="B58" s="219" t="s">
        <v>46</v>
      </c>
      <c r="C58" s="218" t="s">
        <v>4</v>
      </c>
      <c r="D58" s="224"/>
      <c r="E58" s="323">
        <v>214</v>
      </c>
      <c r="F58" s="323">
        <v>212.87</v>
      </c>
      <c r="G58" s="101"/>
      <c r="H58" s="240"/>
      <c r="I58" s="240"/>
      <c r="J58" s="240"/>
      <c r="K58" s="234"/>
      <c r="L58" s="224"/>
      <c r="M58" s="225"/>
      <c r="N58" s="220"/>
      <c r="O58" s="220"/>
      <c r="P58" s="224"/>
    </row>
    <row r="59" spans="1:16" ht="15.75">
      <c r="A59" s="218">
        <v>57</v>
      </c>
      <c r="B59" s="219" t="s">
        <v>198</v>
      </c>
      <c r="C59" s="218" t="s">
        <v>4</v>
      </c>
      <c r="D59" s="224"/>
      <c r="E59" s="323">
        <v>701.33</v>
      </c>
      <c r="F59" s="323">
        <v>653.23</v>
      </c>
      <c r="G59" s="101"/>
      <c r="H59" s="240"/>
      <c r="I59" s="240"/>
      <c r="J59" s="240"/>
      <c r="K59" s="234"/>
      <c r="L59" s="224"/>
      <c r="M59" s="225"/>
      <c r="N59" s="240"/>
      <c r="O59" s="224"/>
      <c r="P59" s="224"/>
    </row>
    <row r="60" spans="1:16" ht="15.75">
      <c r="A60" s="218">
        <v>58</v>
      </c>
      <c r="B60" s="219" t="s">
        <v>99</v>
      </c>
      <c r="C60" s="218" t="s">
        <v>4</v>
      </c>
      <c r="D60" s="224"/>
      <c r="E60" s="323">
        <v>359</v>
      </c>
      <c r="F60" s="323">
        <v>369</v>
      </c>
      <c r="G60" s="101"/>
      <c r="H60" s="240"/>
      <c r="I60" s="240"/>
      <c r="J60" s="240"/>
      <c r="K60" s="234"/>
      <c r="L60" s="224"/>
      <c r="M60" s="225"/>
      <c r="N60" s="240"/>
      <c r="O60" s="224"/>
      <c r="P60" s="224"/>
    </row>
    <row r="61" spans="1:16" ht="15.75">
      <c r="A61" s="218">
        <v>59</v>
      </c>
      <c r="B61" s="219" t="s">
        <v>195</v>
      </c>
      <c r="C61" s="218" t="s">
        <v>4</v>
      </c>
      <c r="D61" s="224"/>
      <c r="E61" s="223">
        <v>319.5</v>
      </c>
      <c r="F61" s="223">
        <v>319.5</v>
      </c>
      <c r="G61" s="101"/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60</v>
      </c>
      <c r="B62" s="219" t="s">
        <v>47</v>
      </c>
      <c r="C62" s="218" t="s">
        <v>4</v>
      </c>
      <c r="D62" s="224"/>
      <c r="E62" s="323">
        <v>409</v>
      </c>
      <c r="F62" s="323">
        <v>409</v>
      </c>
      <c r="G62" s="101"/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61</v>
      </c>
      <c r="B63" s="219" t="s">
        <v>48</v>
      </c>
      <c r="C63" s="218" t="s">
        <v>4</v>
      </c>
      <c r="D63" s="224"/>
      <c r="E63" s="323">
        <v>253</v>
      </c>
      <c r="F63" s="323">
        <v>253</v>
      </c>
      <c r="G63" s="101"/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63</v>
      </c>
      <c r="B64" s="219" t="s">
        <v>50</v>
      </c>
      <c r="C64" s="218" t="s">
        <v>51</v>
      </c>
      <c r="D64" s="224"/>
      <c r="E64" s="323">
        <v>77.97</v>
      </c>
      <c r="F64" s="323">
        <v>77.3</v>
      </c>
      <c r="G64" s="101"/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64</v>
      </c>
      <c r="B65" s="219" t="s">
        <v>52</v>
      </c>
      <c r="C65" s="218" t="s">
        <v>51</v>
      </c>
      <c r="D65" s="224"/>
      <c r="E65" s="323">
        <v>75.45</v>
      </c>
      <c r="F65" s="323">
        <v>71</v>
      </c>
      <c r="G65" s="101"/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65</v>
      </c>
      <c r="B66" s="219" t="s">
        <v>53</v>
      </c>
      <c r="C66" s="218" t="s">
        <v>4</v>
      </c>
      <c r="D66" s="224"/>
      <c r="E66" s="323">
        <v>143</v>
      </c>
      <c r="F66" s="323">
        <v>143</v>
      </c>
      <c r="G66" s="101"/>
      <c r="H66" s="240"/>
      <c r="I66" s="240"/>
      <c r="J66" s="240"/>
      <c r="K66" s="234"/>
      <c r="L66" s="224"/>
      <c r="M66" s="225"/>
      <c r="N66" s="240"/>
      <c r="O66" s="224"/>
      <c r="P66" s="224"/>
    </row>
    <row r="67" spans="1:16" ht="15.75">
      <c r="A67" s="218">
        <v>66</v>
      </c>
      <c r="B67" s="219" t="s">
        <v>54</v>
      </c>
      <c r="C67" s="218" t="s">
        <v>45</v>
      </c>
      <c r="D67" s="224"/>
      <c r="E67" s="323">
        <v>109.9</v>
      </c>
      <c r="F67" s="323">
        <v>99.9</v>
      </c>
      <c r="G67" s="101"/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67</v>
      </c>
      <c r="B68" s="219" t="s">
        <v>100</v>
      </c>
      <c r="C68" s="218" t="s">
        <v>4</v>
      </c>
      <c r="D68" s="224"/>
      <c r="E68" s="323"/>
      <c r="F68" s="323"/>
      <c r="G68" s="101"/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68</v>
      </c>
      <c r="B69" s="219" t="s">
        <v>101</v>
      </c>
      <c r="C69" s="218" t="s">
        <v>4</v>
      </c>
      <c r="D69" s="224"/>
      <c r="E69" s="323">
        <v>11.6</v>
      </c>
      <c r="F69" s="323">
        <v>12.63</v>
      </c>
      <c r="G69" s="101"/>
      <c r="H69" s="240"/>
      <c r="I69" s="240"/>
      <c r="J69" s="240"/>
      <c r="K69" s="234"/>
      <c r="L69" s="224"/>
      <c r="M69" s="225"/>
      <c r="N69" s="155"/>
      <c r="O69" s="224"/>
      <c r="P69" s="224"/>
    </row>
    <row r="70" spans="1:16" ht="15.75">
      <c r="A70" s="218">
        <v>69</v>
      </c>
      <c r="B70" s="219" t="s">
        <v>56</v>
      </c>
      <c r="C70" s="218" t="s">
        <v>4</v>
      </c>
      <c r="D70" s="224"/>
      <c r="E70" s="323">
        <v>696.33</v>
      </c>
      <c r="F70" s="323">
        <v>616</v>
      </c>
      <c r="G70" s="101"/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70</v>
      </c>
      <c r="B71" s="219" t="s">
        <v>107</v>
      </c>
      <c r="C71" s="218" t="s">
        <v>4</v>
      </c>
      <c r="D71" s="224"/>
      <c r="E71" s="277">
        <v>2088.25</v>
      </c>
      <c r="F71" s="323">
        <v>2088.25</v>
      </c>
      <c r="G71" s="101"/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9"/>
      <c r="B72" s="219"/>
      <c r="C72" s="219"/>
      <c r="D72" s="271">
        <f aca="true" t="shared" si="0" ref="D72:O72">SUM(D5:D71)</f>
        <v>0</v>
      </c>
      <c r="E72" s="271">
        <f>SUM(E5:E71)</f>
        <v>13896.469999999998</v>
      </c>
      <c r="F72" s="271">
        <f>SUM(F5:F71)</f>
        <v>13836.319999999998</v>
      </c>
      <c r="G72" s="271"/>
      <c r="H72" s="271"/>
      <c r="I72" s="271"/>
      <c r="J72" s="271">
        <f t="shared" si="0"/>
        <v>0</v>
      </c>
      <c r="K72" s="271">
        <f t="shared" si="0"/>
        <v>0</v>
      </c>
      <c r="L72" s="271">
        <f t="shared" si="0"/>
        <v>0</v>
      </c>
      <c r="M72" s="271">
        <f t="shared" si="0"/>
        <v>0</v>
      </c>
      <c r="N72" s="271">
        <f t="shared" si="0"/>
        <v>0</v>
      </c>
      <c r="O72" s="271">
        <f t="shared" si="0"/>
        <v>0</v>
      </c>
      <c r="P72" s="271">
        <f>SUM(P5:P71)</f>
        <v>0</v>
      </c>
    </row>
    <row r="73" spans="1:16" ht="15.75">
      <c r="A73" s="155"/>
      <c r="B73" s="155"/>
      <c r="C73" s="155"/>
      <c r="D73" s="155"/>
      <c r="E73" s="155"/>
      <c r="F73" s="155"/>
      <c r="G73" s="187"/>
      <c r="H73" s="155"/>
      <c r="I73" s="155"/>
      <c r="J73" s="155"/>
      <c r="K73" s="155"/>
      <c r="L73" s="155"/>
      <c r="M73" s="155"/>
      <c r="N73" s="155"/>
      <c r="O73" s="155"/>
      <c r="P73" s="155"/>
    </row>
    <row r="74" spans="1:16" ht="15.75">
      <c r="A74" s="155"/>
      <c r="B74" s="188"/>
      <c r="C74" s="187"/>
      <c r="D74" s="188"/>
      <c r="E74" s="187"/>
      <c r="F74" s="189"/>
      <c r="G74" s="155"/>
      <c r="H74" s="188"/>
      <c r="I74" s="188"/>
      <c r="J74" s="189"/>
      <c r="K74" s="155"/>
      <c r="L74" s="155"/>
      <c r="M74" s="155"/>
      <c r="N74" s="155"/>
      <c r="O74" s="155"/>
      <c r="P74" s="155"/>
    </row>
    <row r="75" spans="1:16" ht="15.75">
      <c r="A75" s="86" t="s">
        <v>200</v>
      </c>
      <c r="B75" s="86"/>
      <c r="C75" s="87"/>
      <c r="D75" s="88"/>
      <c r="E75" s="88"/>
      <c r="F75" s="89"/>
      <c r="G75" s="89"/>
      <c r="H75" s="86"/>
      <c r="I75" s="91" t="s">
        <v>144</v>
      </c>
      <c r="J75" s="86"/>
      <c r="K75" s="155"/>
      <c r="L75" s="155"/>
      <c r="M75" s="155"/>
      <c r="N75" s="155"/>
      <c r="O75" s="155"/>
      <c r="P75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view="pageBreakPreview" zoomScale="90" zoomScaleNormal="75" zoomScaleSheetLayoutView="90" zoomScalePageLayoutView="25" workbookViewId="0" topLeftCell="A1">
      <selection activeCell="G1" sqref="G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47" t="str">
        <f>IF(входная!C1=0,"-",входная!C1)</f>
        <v>Осинниковскому городскому округу</v>
      </c>
      <c r="D1" s="347"/>
      <c r="E1" s="347"/>
      <c r="F1" s="348"/>
      <c r="G1" s="273">
        <v>45170</v>
      </c>
    </row>
    <row r="2" spans="1:7" ht="15.75">
      <c r="A2" s="2"/>
      <c r="B2" s="74"/>
      <c r="C2" s="351" t="s">
        <v>66</v>
      </c>
      <c r="D2" s="351"/>
      <c r="E2" s="351"/>
      <c r="F2" s="2"/>
      <c r="G2" s="274" t="s">
        <v>67</v>
      </c>
    </row>
    <row r="3" spans="2:5" ht="0.75" customHeight="1">
      <c r="B3" s="74"/>
      <c r="D3" s="127"/>
      <c r="E3" s="128"/>
    </row>
    <row r="4" spans="1:8" ht="30.75" customHeight="1">
      <c r="A4" s="352" t="s">
        <v>0</v>
      </c>
      <c r="B4" s="349" t="s">
        <v>1</v>
      </c>
      <c r="C4" s="276" t="s">
        <v>2</v>
      </c>
      <c r="D4" s="349" t="s">
        <v>68</v>
      </c>
      <c r="E4" s="349"/>
      <c r="F4" s="349"/>
      <c r="G4" s="350" t="s">
        <v>69</v>
      </c>
      <c r="H4" s="350"/>
    </row>
    <row r="5" spans="1:8" ht="19.5" customHeight="1">
      <c r="A5" s="352"/>
      <c r="B5" s="349"/>
      <c r="C5" s="276"/>
      <c r="D5" s="275" t="s">
        <v>70</v>
      </c>
      <c r="E5" s="275" t="s">
        <v>71</v>
      </c>
      <c r="F5" s="275" t="s">
        <v>72</v>
      </c>
      <c r="G5" s="275" t="s">
        <v>70</v>
      </c>
      <c r="H5" s="275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IF(входная!E6="-","-",MIN(входная!D10:D14))</f>
        <v>61.25</v>
      </c>
      <c r="E6" s="59">
        <f>IF(входная!E6="-","-",MAX(входная!D10:D14))</f>
        <v>91</v>
      </c>
      <c r="F6" s="59">
        <f>IF(входная!E6="-","-",входная!E6)</f>
        <v>77.41333333333334</v>
      </c>
      <c r="G6" s="129" t="str">
        <f>IF(COUNT(D6,E6)=0,"-",LOOKUP(D6,входная!D10:D14,входная!B10:B14))</f>
        <v>ЗАО "Тандер" магазин "Магнит"</v>
      </c>
      <c r="H6" s="129" t="str">
        <f>IF(COUNT(D6,E6)=0,"-",LOOKUP(E6,входная!D10:D14,входная!B10:B14))</f>
        <v>ИП Нейдерова магазин "Теремок"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IF(входная!E16="-","-",MIN(входная!D17:D21))</f>
        <v>220</v>
      </c>
      <c r="E7" s="59">
        <f>IF(входная!E16="-","-",MAX(входная!D17:D21))</f>
        <v>255</v>
      </c>
      <c r="F7" s="59">
        <f>IF(входная!E16="-","-",входная!E16)</f>
        <v>237.5</v>
      </c>
      <c r="G7" s="129" t="str">
        <f>IF(COUNT(D7,E7)=0,"-",LOOKUP(D7,входная!D17:D21,входная!B17:B21))</f>
        <v>ЗАО "Тандер" магазин "Магнит"</v>
      </c>
      <c r="H7" s="129" t="str">
        <f>IF(COUNT(D7,E7)=0,"-",LOOKUP(E7,входная!D66:D82,входная!B66:B82))</f>
        <v>ИП Нейдерова магазин "Теремок"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IF(входная!E24="-","-",MIN(входная!D25:D25))</f>
        <v>49.99</v>
      </c>
      <c r="E8" s="59">
        <f>IF(входная!E24="-","-",MAX(входная!D25:D25))</f>
        <v>49.99</v>
      </c>
      <c r="F8" s="59">
        <f>IF(входная!E24="-","-",входная!E24)</f>
        <v>52.99333333333334</v>
      </c>
      <c r="G8" s="129" t="str">
        <f>IF(COUNT(D8,E8)=0,"-",LOOKUP(D8,входная!D25:D25,входная!B25:B25))</f>
        <v>ЗАО "Тандер" магазин "Магнит"</v>
      </c>
      <c r="H8" s="129" t="str">
        <f>IF(COUNT(D8,E8)=0,"-",LOOKUP(E8,входная!D25:D25,входная!B25:B25))</f>
        <v>ЗАО "Тандер" магазин "Магнит"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IF(входная!E29="-","-",MIN(входная!D31:D37))</f>
        <v>99.99</v>
      </c>
      <c r="E9" s="59">
        <f>IF(входная!E29="-","-",MAX(входная!D31:D37))</f>
        <v>121</v>
      </c>
      <c r="F9" s="59">
        <f>IF(входная!E29="-","-",входная!E29)</f>
        <v>107.32666666666667</v>
      </c>
      <c r="G9" s="129" t="str">
        <f>IF(COUNT(D9,E9)=0,"-",LOOKUP(D9,входная!D31:D37,входная!B31:B37))</f>
        <v>ООО "Элемент-Трейд" магазин "Монетка"</v>
      </c>
      <c r="H9" s="129" t="str">
        <f>IF(COUNT(D9,E9)=0,"-",LOOKUP(E9,входная!D31:D37,входная!B31:B37))</f>
        <v>ЗАО "Тандер" магазин "Магнит"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IF(входная!E39="-","-",MIN(входная!D40:D46))</f>
        <v>50.99</v>
      </c>
      <c r="E10" s="59">
        <f>IF(входная!E39="-","-",MAX(входная!D40:D46))</f>
        <v>95</v>
      </c>
      <c r="F10" s="59">
        <f>IF(входная!E39="-","-",входная!E39)</f>
        <v>69.99333333333334</v>
      </c>
      <c r="G10" s="129" t="str">
        <f>IF(COUNT(D10,E10)=0,"-",LOOKUP(D10,входная!D40:D46,входная!B40:B46))</f>
        <v>ООО "Элемент-Трейд" магазин "Монетка"</v>
      </c>
      <c r="H10" s="129" t="str">
        <f>IF(COUNT(D10,E10)=0,"-",LOOKUP(E10,входная!D40:D46,входная!B40:B46))</f>
        <v>ЗАО "Тандер" магазин "Магнит"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IF(входная!E52="-","-",MIN(входная!D54:D56))</f>
        <v>85.99</v>
      </c>
      <c r="E11" s="59">
        <f>IF(входная!E52="-","-",MAX(входная!D54:DD56))</f>
        <v>132</v>
      </c>
      <c r="F11" s="59">
        <f>IF(входная!E52="-","-",входная!E52)</f>
        <v>110.99666666666667</v>
      </c>
      <c r="G11" s="129" t="str">
        <f>IF(COUNT(D11,E11)=0,"-",LOOKUP(D11,входная!D54:D56,входная!B54:B56))</f>
        <v>ООО "Элемент-Трейд" магазин "Монетка"</v>
      </c>
      <c r="H11" s="129" t="str">
        <f>IF(COUNT(D11,E11)=0,"-",LOOKUP(E11,входная!D54:D56,входная!B54:B56))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IF(входная!E58="-","-",MIN(входная!D59:D63))</f>
        <v>49</v>
      </c>
      <c r="E12" s="59">
        <f>IF(входная!E58="-","-",MAX(входная!D59:D63))</f>
        <v>59.9</v>
      </c>
      <c r="F12" s="59">
        <f>IF(входная!E58="-","-",входная!E58)</f>
        <v>54.63333333333333</v>
      </c>
      <c r="G12" s="129" t="str">
        <f>IF(COUNT(D12,E12)=G146,"-",LOOKUP(D12,входная!D59:D63,входная!B59:B63))</f>
        <v>ИП Нейдерова магазин "Теремок"</v>
      </c>
      <c r="H12" s="129" t="str">
        <f>IF(COUNT(D12,E12)=0,"-",LOOKUP(E12,входная!D59:D63,входная!B59:B63))</f>
        <v>ЗАО "Тандер" магазин "Магнит"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IF(входная!E65="-","-",MIN(входная!D66:D69))</f>
        <v>69</v>
      </c>
      <c r="E13" s="59">
        <f>IF(входная!E65="-","-",MAX(входная!D66:D69))</f>
        <v>82.5</v>
      </c>
      <c r="F13" s="59">
        <f>IF(входная!E65="-","-",входная!E65)</f>
        <v>74.16666666666667</v>
      </c>
      <c r="G13" s="129" t="s">
        <v>193</v>
      </c>
      <c r="H13" s="129" t="str">
        <f>IF(COUNT(D13,E13)=0,"-",LOOKUP(E13,входная!D66:D69,входная!B66:B69))</f>
        <v>ЗАО "Тандер" магазин "Магнит"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IF(входная!E71="-","-",MIN(входная!D76:D82))</f>
        <v>59.89</v>
      </c>
      <c r="E14" s="59">
        <f>IF(входная!E71="-","-",MAX(входная!D76:D82))</f>
        <v>71</v>
      </c>
      <c r="F14" s="59">
        <f>IF(входная!E71="-","-",входная!E71)</f>
        <v>66.63</v>
      </c>
      <c r="G14" s="129" t="str">
        <f>IF(COUNT(D14,E14)=0,"-",LOOKUP(D14,входная!D76:D82,входная!B76:B82))</f>
        <v>ЗАО "Тандер" магазин "Магнит"</v>
      </c>
      <c r="H14" s="129" t="str">
        <f>IF(COUNT(D14,E14)=0,"-",LOOKUP(E14,входная!D76:D82,входная!B76:B82))</f>
        <v>ИП Нейдерова магазин "Теремок"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IF(входная!E84="-","-",MIN(входная!D88:D91))</f>
        <v>81</v>
      </c>
      <c r="E15" s="59">
        <f>IF(входная!E84="-","-",MAX(входная!D88:D91))</f>
        <v>81</v>
      </c>
      <c r="F15" s="59">
        <f>IF(входная!E84="-","-",входная!E84)</f>
        <v>63.663333333333334</v>
      </c>
      <c r="G15" s="129" t="str">
        <f>IF(COUNT(D15,E15)=0,"-",LOOKUP(D15,входная!D88:D91,входная!B88:B91))</f>
        <v>ЗАО "Тандер" магазин "Магнит"</v>
      </c>
      <c r="H15" s="129" t="str">
        <f>IF(COUNT(D15,E15)=0,"-",LOOKUP(E15,входная!D88:D91,входная!B88:B91))</f>
        <v>ЗАО "Тандер" магазин "Магнит"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IF(входная!E97="-","-",MIN(входная!D99:D108))</f>
        <v>55.99</v>
      </c>
      <c r="E16" s="59">
        <f>IF(входная!E97="-","-",MAX(входная!D99:D108))</f>
        <v>70</v>
      </c>
      <c r="F16" s="59">
        <f>IF(входная!E97="-","-",входная!E97)</f>
        <v>64.99666666666667</v>
      </c>
      <c r="G16" s="129" t="str">
        <f>IF(COUNT(D16,E16)=0,"-",LOOKUP(D16,входная!D99:D108,входная!B99:B108))</f>
        <v>ООО "Элемент-Трейд" магазин "Монетка"</v>
      </c>
      <c r="H16" s="129" t="str">
        <f>IF(COUNT(D16,E16)=0,"-",LOOKUP(E16,входная!D99:D108,входная!B99:B108))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IF(входная!E110="-","-",MIN(входная!D118:D121))</f>
        <v>26.99</v>
      </c>
      <c r="E17" s="59">
        <f>IF(входная!E110="-","-",MAX(входная!D118:D121))</f>
        <v>61</v>
      </c>
      <c r="F17" s="59">
        <f>IF(входная!E110="-","-",входная!E110)</f>
        <v>53.99666666666667</v>
      </c>
      <c r="G17" s="129" t="str">
        <f>IF(COUNT(D17,E17,)=0,"-",LOOKUP(D17,входная!D118:D121,входная!B118:B121))</f>
        <v>ООО "Элемент-Трейд" магазин "Монетка"</v>
      </c>
      <c r="H17" s="129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13">
        <v>13</v>
      </c>
      <c r="B18" s="14" t="s">
        <v>83</v>
      </c>
      <c r="C18" s="13" t="s">
        <v>4</v>
      </c>
      <c r="D18" s="59">
        <f>IF(входная!E125="-","-",MIN(входная!D130:D135))</f>
        <v>143</v>
      </c>
      <c r="E18" s="59">
        <f>IF(входная!E125="-","-",MAX(входная!D130:D135))</f>
        <v>165</v>
      </c>
      <c r="F18" s="59">
        <f>IF(входная!E125="-","-",входная!E125)</f>
        <v>154.33333333333334</v>
      </c>
      <c r="G18" s="129" t="str">
        <f>IF(COUNT(D18,E18)=0,"-",LOOKUP(D18,входная!D130:D135,входная!B130:B135))</f>
        <v>ЗАО "Тандер" магазин "Магнит"</v>
      </c>
      <c r="H18" s="129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13">
        <v>14</v>
      </c>
      <c r="B19" s="14" t="s">
        <v>82</v>
      </c>
      <c r="C19" s="13" t="s">
        <v>4</v>
      </c>
      <c r="D19" s="59">
        <f>IF(входная!E137="-","-",MIN(входная!D141:D148))</f>
        <v>233</v>
      </c>
      <c r="E19" s="59">
        <f>IF(входная!E137="-","-",MAX(входная!D141:D148))</f>
        <v>233</v>
      </c>
      <c r="F19" s="59">
        <f>IF(входная!E137="-","-",входная!E137)</f>
        <v>207</v>
      </c>
      <c r="G19" s="129" t="str">
        <f>IF(COUNT(D19,E19)=0,"-",LOOKUP(D19,входная!D141:D148,входная!B141:B148))</f>
        <v>ЗАО "Тандер" магазин "Магнит"</v>
      </c>
      <c r="H19" s="129" t="str">
        <f>IF(COUNT(D19,E19)=0,"-",LOOKUP(E19,входная!D141:D148,входная!B141:B148))</f>
        <v>ЗАО "Тандер" магазин "Магнит"</v>
      </c>
    </row>
    <row r="20" spans="1:8" ht="30" customHeight="1">
      <c r="A20" s="13">
        <v>15</v>
      </c>
      <c r="B20" s="14" t="s">
        <v>84</v>
      </c>
      <c r="C20" s="13" t="s">
        <v>4</v>
      </c>
      <c r="D20" s="59">
        <f>IF(входная!E150="-","-",MIN(входная!D157:D162))</f>
        <v>119</v>
      </c>
      <c r="E20" s="59">
        <f>IF(входная!E150="-","-",MAX(входная!D157:D162))</f>
        <v>129</v>
      </c>
      <c r="F20" s="59">
        <f>IF(входная!E150="-","-",входная!E150)</f>
        <v>123.66666666666667</v>
      </c>
      <c r="G20" s="129" t="str">
        <f>IF(COUNT(D20,E20)=0,"-",LOOKUP(D20,входная!D157:D162,входная!B157:B162))</f>
        <v>ООО "Элемент-Трейд" магазин "Монетка"</v>
      </c>
      <c r="H20" s="129" t="str">
        <f>IF(COUNT(D20,E20)=0,"-",LOOKUP(E20,входная!D157:D162,входная!B157:B162))</f>
        <v>ИП Нейдерова магазин "Теремок"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IF(входная!E164="-","-",MIN(входная!D167:D172))</f>
        <v>99</v>
      </c>
      <c r="E21" s="59">
        <f>IF(входная!E164="-","-",MAX(входная!D167:D172))</f>
        <v>134</v>
      </c>
      <c r="F21" s="59">
        <f>IF(входная!E164="-","-",входная!E164)</f>
        <v>111.33333333333333</v>
      </c>
      <c r="G21" s="129" t="str">
        <f>IF(COUNT(D21,E21)=0,"-",LOOKUP(D21,входная!D167:D172,входная!B167:B172))</f>
        <v>ИП Нейдерова магазин "Теремок"</v>
      </c>
      <c r="H21" s="129" t="str">
        <f>IF(COUNT(D21,E21)=0,"-",LOOKUP(E21,входная!D167:D169,входная!B167:B169))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IF(входная!E172="-","-",MIN(входная!D175:D176))</f>
        <v>70</v>
      </c>
      <c r="E22" s="59">
        <f>IF(входная!E172="-","-",MAX(входная!D175:D176))</f>
        <v>70</v>
      </c>
      <c r="F22" s="59">
        <f>IF(входная!E172="-","-",входная!E172)</f>
        <v>64.66333333333334</v>
      </c>
      <c r="G22" s="129" t="str">
        <f>IF(COUNT(D22,E22)=0,"-",LOOKUP(D22,входная!D175:D176,входная!B175:B176))</f>
        <v>ИП Нейдерова магазин "Теремок"</v>
      </c>
      <c r="H22" s="129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13">
        <v>18</v>
      </c>
      <c r="B23" s="14" t="s">
        <v>234</v>
      </c>
      <c r="C23" s="13" t="s">
        <v>4</v>
      </c>
      <c r="D23" s="59">
        <f>IF(входная!E178="-","-",MIN(входная!D186:D187))</f>
        <v>44.99</v>
      </c>
      <c r="E23" s="59">
        <f>IF(входная!E178="-","-",MAX(входная!D186:D187))</f>
        <v>54</v>
      </c>
      <c r="F23" s="59">
        <f>IF(входная!E178="-","-",входная!E178)</f>
        <v>49.495000000000005</v>
      </c>
      <c r="G23" s="129" t="str">
        <f>IF(COUNT(D23,E23)=0,"-",LOOKUP(D23,входная!D186:D187,входная!B186:B187))</f>
        <v>ООО "Элемент-Трейд" магазин "Монетка"</v>
      </c>
      <c r="H23" s="129" t="str">
        <f>IF(COUNT(D23,E23)=0,"-",LOOKUP(E23,входная!D186:D187,входная!B186:B187))</f>
        <v>ЗАО "Тандер" магазин "Магнит"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IF(входная!E190="-","-",MIN(входная!D192:D192))</f>
        <v>215</v>
      </c>
      <c r="E24" s="59">
        <f>IF(входная!E190="-","-",MAX(входная!D192:D192))</f>
        <v>215</v>
      </c>
      <c r="F24" s="59">
        <f>IF(входная!E190="-","-",входная!E190)</f>
        <v>215</v>
      </c>
      <c r="G24" s="129" t="str">
        <f>IF(COUNT(D24,E24)=0,"-",LOOKUP(D24,входная!D192:D192,входная!B192:B192))</f>
        <v>ООО "Элемент-Трейд" магазин "Монетка"</v>
      </c>
      <c r="H24" s="129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IF(входная!E195="-","-",MIN(входная!D198:D200))</f>
        <v>87</v>
      </c>
      <c r="E25" s="59">
        <f>IF(входная!E195="-","-",MAX(входная!D198:D200))</f>
        <v>200.99</v>
      </c>
      <c r="F25" s="59">
        <f>IF(входная!E195="-","-",входная!E195)</f>
        <v>128.99666666666667</v>
      </c>
      <c r="G25" s="129" t="str">
        <f>IF(COUNT(D25,E25)=0,"-",LOOKUP(D25,входная!D198:D200,входная!B198:B200))</f>
        <v>ЗАО "Тандер" магазин "Магнит"</v>
      </c>
      <c r="H25" s="129" t="str">
        <f>IF(COUNT(D25,E25)=0,"-",LOOKUP(E25,входная!D199:D199,входная!B199:B199))</f>
        <v>ЗАО "Тандер" магазин "Магнит"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IF(входная!E202="-","-",MIN(входная!D211:D211))</f>
        <v>89</v>
      </c>
      <c r="E26" s="59">
        <f>IF(входная!E202="-","-",MAX(входная!D211:D211))</f>
        <v>89</v>
      </c>
      <c r="F26" s="59">
        <f>IF(входная!E202="-","-",входная!E202)</f>
        <v>121.66333333333334</v>
      </c>
      <c r="G26" s="129" t="str">
        <f>IF(COUNT(D26,E26)=0,"-",LOOKUP(D26,входная!D211:D211,входная!B211:B211))</f>
        <v>ЗАО "Тандер" магазин "Магнит"</v>
      </c>
      <c r="H26" s="129" t="s">
        <v>238</v>
      </c>
    </row>
    <row r="27" spans="1:8" ht="30" customHeight="1">
      <c r="A27" s="13">
        <v>22</v>
      </c>
      <c r="B27" s="14" t="s">
        <v>233</v>
      </c>
      <c r="C27" s="13" t="s">
        <v>4</v>
      </c>
      <c r="D27" s="59">
        <f>IF(входная!E214="-","-",MIN(входная!D218:D226))</f>
        <v>66</v>
      </c>
      <c r="E27" s="59">
        <f>IF(входная!E214="-","-",MAX(входная!D218:D226))</f>
        <v>89.99</v>
      </c>
      <c r="F27" s="59">
        <f>IF(входная!E214="-","-",входная!E214)</f>
        <v>75.29666666666667</v>
      </c>
      <c r="G27" s="129" t="str">
        <f>IF(COUNT(D27,E27)=0,"-",LOOKUP(D27,входная!D219:D226,входная!B219:B226))</f>
        <v>ЗАО "Тандер" магазин "Магнит"</v>
      </c>
      <c r="H27" s="129" t="str">
        <f>IF(COUNT(D27,E27)=0,"-",LOOKUP(E27,входная!D218:D226,входная!B218:B226))</f>
        <v>ООО "Элемент-Трейд" магазин "Монетка"</v>
      </c>
    </row>
    <row r="28" spans="1:8" ht="30" customHeight="1">
      <c r="A28" s="13">
        <v>23</v>
      </c>
      <c r="B28" s="14" t="s">
        <v>236</v>
      </c>
      <c r="C28" s="13" t="s">
        <v>4</v>
      </c>
      <c r="D28" s="59">
        <f>IF(входная!E228="-","-",MIN(входная!D228:D233))</f>
        <v>49.99</v>
      </c>
      <c r="E28" s="59">
        <f>IF(входная!E228="-","-",MAX(входная!D228:D233))</f>
        <v>59</v>
      </c>
      <c r="F28" s="59">
        <f>IF(входная!E228="-","-",входная!E228)</f>
        <v>56.296666666666674</v>
      </c>
      <c r="G28" s="129" t="e">
        <f>IF(COUNT(D28,E28)=0,"-",LOOKUP(D28,входная!D228:D233,входная!B228:B233))</f>
        <v>#N/A</v>
      </c>
      <c r="H28" s="129" t="str">
        <f>IF(COUNT(D28,E28)=0,"-",LOOKUP(E28,входная!D228:D233,входная!B228:B233))</f>
        <v>ЗАО "Тандер" магазин "Магнит"</v>
      </c>
    </row>
    <row r="29" spans="1:8" ht="30" customHeight="1">
      <c r="A29" s="264">
        <v>24</v>
      </c>
      <c r="B29" s="250" t="s">
        <v>85</v>
      </c>
      <c r="C29" s="264" t="s">
        <v>4</v>
      </c>
      <c r="D29" s="279">
        <f>IF(входная!E235="-","-",MIN(входная!D236:D239))</f>
        <v>44</v>
      </c>
      <c r="E29" s="279">
        <f>IF(входная!E235="-","-",MAX(входная!D236:D239))</f>
        <v>54.99</v>
      </c>
      <c r="F29" s="279">
        <f>IF(входная!E235="-","-",входная!E235)</f>
        <v>48.663333333333334</v>
      </c>
      <c r="G29" s="129" t="s">
        <v>215</v>
      </c>
      <c r="H29" s="280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IF(входная!E245="-","-",MIN(входная!D246:D249))</f>
        <v>299.99</v>
      </c>
      <c r="E30" s="59">
        <f>IF(входная!E245="-","-",MAX(входная!D246:D249))</f>
        <v>350</v>
      </c>
      <c r="F30" s="59">
        <f>IF(входная!E245="-","-",входная!E245)</f>
        <v>350</v>
      </c>
      <c r="G30" s="280" t="s">
        <v>215</v>
      </c>
      <c r="H30" s="129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IF(входная!E254="-","-",MIN(входная!D260:D266))</f>
        <v>129</v>
      </c>
      <c r="E31" s="59">
        <f>IF(входная!E254="-","-",MAX(входная!D260:D266))</f>
        <v>170.99</v>
      </c>
      <c r="F31" s="59">
        <f>IF(входная!E254="-","-",входная!E254)</f>
        <v>146.33</v>
      </c>
      <c r="G31" s="129" t="str">
        <f>IF(COUNT(D31,E31)=0,"-",LOOKUP(D31,входная!D260:D263,входная!B260:B263))</f>
        <v>ИП Нейдерова магазин "Теремок"</v>
      </c>
      <c r="H31" s="129" t="str">
        <f>IF(COUNT(D31,E31)=0,"-",LOOKUP(E31,входная!D260:D266,входная!B260:B266))</f>
        <v>ЗАО "Тандер" магазин "Магнит"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IF(входная!E255="-","-",MIN(входная!D268:D270))</f>
        <v>90</v>
      </c>
      <c r="E32" s="59">
        <f>IF(входная!E255="-","-",MAX(входная!D268:D270))</f>
        <v>99</v>
      </c>
      <c r="F32" s="59">
        <v>66.57</v>
      </c>
      <c r="G32" s="129" t="str">
        <f>IF(COUNT(D32,E32)=0,"-",LOOKUP(D32,входная!D268:D274,входная!B268:B270))</f>
        <v>ЗАО "Тандер" магазин "Магнит"</v>
      </c>
      <c r="H32" s="129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IF(входная!E276="-","-",MIN(входная!D277:D280))</f>
        <v>94</v>
      </c>
      <c r="E33" s="59">
        <f>IF(входная!E276="-","-",MAX(входная!D277:D280))</f>
        <v>118.99</v>
      </c>
      <c r="F33" s="59">
        <f>IF(входная!E276="-","-",входная!E276)</f>
        <v>110.33</v>
      </c>
      <c r="G33" s="129" t="str">
        <f>IF(COUNT(D33,E33)=0,"-",LOOKUP(D33,входная!D277:D280,входная!B277:B280))</f>
        <v>ЗАО "Тандер" магазин "Магнит"</v>
      </c>
      <c r="H33" s="129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13">
        <v>29</v>
      </c>
      <c r="B34" s="14" t="s">
        <v>230</v>
      </c>
      <c r="C34" s="13" t="s">
        <v>4</v>
      </c>
      <c r="D34" s="59">
        <f>IF(входная!E284="-","-",MIN(входная!D285:D288))</f>
        <v>208</v>
      </c>
      <c r="E34" s="59">
        <f>IF(входная!E284="-","-",MAX(входная!D285:D288))</f>
        <v>279.99</v>
      </c>
      <c r="F34" s="59">
        <f>IF(входная!E284="-","-",входная!E284)</f>
        <v>243.995</v>
      </c>
      <c r="G34" s="129" t="str">
        <f>IF(COUNT(D34,E34)=0,"-",LOOKUP(D34,входная!D285:D288,входная!B285:B288))</f>
        <v>ЗАО "Тандер" магазин "Магнит"</v>
      </c>
      <c r="H34" s="129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13">
        <v>30</v>
      </c>
      <c r="B35" s="14" t="s">
        <v>26</v>
      </c>
      <c r="C35" s="13" t="s">
        <v>4</v>
      </c>
      <c r="D35" s="101" t="s">
        <v>108</v>
      </c>
      <c r="E35" s="101" t="s">
        <v>108</v>
      </c>
      <c r="F35" s="101" t="s">
        <v>108</v>
      </c>
      <c r="G35" s="307" t="str">
        <f>IF(COUNT(D35,E35)=0,"-",LOOKUP(D35,входная!#REF!,входная!#REF!))</f>
        <v>-</v>
      </c>
      <c r="H35" s="307" t="str">
        <f>IF(COUNT(D35,E35)=0,"-",LOOKUP(E35,входная!#REF!,входная!#REF!))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IF(входная!E290="-","-",MIN(входная!D296:D298))</f>
        <v>69</v>
      </c>
      <c r="E36" s="59">
        <f>IF(входная!E290="-","-",MAX(входная!D296:D298))</f>
        <v>69.99</v>
      </c>
      <c r="F36" s="59">
        <f>IF(входная!E290="-","-",входная!E290)</f>
        <v>69.495</v>
      </c>
      <c r="G36" s="129" t="str">
        <f>IF(COUNT(D36,E36)=0,"-",LOOKUP(D36,входная!D296:D298,входная!B296:B298))</f>
        <v>ООО "Элемент-Трейд" магазин "Монетка"</v>
      </c>
      <c r="H36" s="129" t="str">
        <f>IF(COUNT(D36,E36)=0,"-",LOOKUP(E36,входная!D296:D300,входная!B296:B300))</f>
        <v>ЗАО "Тандер" магазин "Магнит"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IF(входная!E302="-","-",MIN(входная!D309:D314))</f>
        <v>205</v>
      </c>
      <c r="E37" s="59">
        <f>IF(входная!E302="-","-",MAX(входная!D309:D314))</f>
        <v>279</v>
      </c>
      <c r="F37" s="59">
        <f>IF(входная!E302="-","-",входная!E302)</f>
        <v>246.33333333333334</v>
      </c>
      <c r="G37" s="129" t="str">
        <f>IF(COUNT(D37,E37)=0,"-",LOOKUP(D37,входная!D309:D314,входная!B309:B314))</f>
        <v>ИП Нейдерова магазин "Теремок"</v>
      </c>
      <c r="H37" s="129" t="str">
        <f>IF(COUNT(D37,E37)=0,"-",LOOKUP(E37,входная!D309:D314,входная!B309:B314))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IF(входная!E316="-","-",MIN(входная!D321:D328))</f>
        <v>235</v>
      </c>
      <c r="E38" s="60">
        <f>IF(входная!E316="-","-",MAX(входная!D321:D328))</f>
        <v>370</v>
      </c>
      <c r="F38" s="60">
        <f>IF(входная!E316="-","-",входная!E316)</f>
        <v>291.3333333333333</v>
      </c>
      <c r="G38" s="129" t="s">
        <v>238</v>
      </c>
      <c r="H38" s="129" t="str">
        <f>IF(COUNT(D38,E38)=0,"-",LOOKUP(E38,входная!D321:D328,входная!B321:B328))</f>
        <v>ЗАО "Тандер" магазин "Магнит"</v>
      </c>
    </row>
    <row r="39" spans="1:8" ht="30" customHeight="1">
      <c r="A39" s="13">
        <v>34</v>
      </c>
      <c r="B39" s="14" t="s">
        <v>87</v>
      </c>
      <c r="C39" s="13" t="s">
        <v>4</v>
      </c>
      <c r="D39" s="59">
        <f>IF(входная!E330="-","-",MIN(входная!D335:D337))</f>
        <v>159</v>
      </c>
      <c r="E39" s="59">
        <f>IF(входная!E330="-","-",MAX(входная!D335:D337))</f>
        <v>210</v>
      </c>
      <c r="F39" s="59">
        <f>IF(входная!E330="-","-",входная!E330)</f>
        <v>174.66666666666666</v>
      </c>
      <c r="G39" s="129" t="str">
        <f>IF(COUNT(D39,E39)=0,"-",LOOKUP(D39,входная!D334:D335,входная!B335:B337))</f>
        <v>ЗАО "Тандер" магазин "Магнит"</v>
      </c>
      <c r="H39" s="129" t="str">
        <f>IF(COUNT(D39,E39)=0,"-",LOOKUP(E39,входная!D335:D337,входная!B335:B337))</f>
        <v>ЗАО "Тандер" магазин "Магнит"</v>
      </c>
    </row>
    <row r="40" spans="1:8" ht="21" customHeight="1">
      <c r="A40" s="13">
        <v>35</v>
      </c>
      <c r="B40" s="14" t="s">
        <v>29</v>
      </c>
      <c r="C40" s="13" t="s">
        <v>4</v>
      </c>
      <c r="D40" s="59">
        <f>IF(входная!E339="-","-",MIN(входная!D340:D345))</f>
        <v>540</v>
      </c>
      <c r="E40" s="59">
        <f>IF(входная!E339="-","-",MAX(входная!D340:D345))</f>
        <v>540</v>
      </c>
      <c r="F40" s="59">
        <f>IF(входная!E339="-","-",входная!E339)</f>
        <v>545</v>
      </c>
      <c r="G40" s="129" t="str">
        <f>IF(COUNT(D40,E40)=0,"-",LOOKUP(D40,входная!D340:D345,входная!B340:B345))</f>
        <v>Чистогорские продукты</v>
      </c>
      <c r="H40" s="129" t="str">
        <f>IF(COUNT(D40,E40)=0,"-",LOOKUP(E40,входная!D340:D345,входная!B340:B345))</f>
        <v>Чистогорские продукты</v>
      </c>
    </row>
    <row r="41" spans="1:8" ht="21" customHeight="1">
      <c r="A41" s="13">
        <v>36</v>
      </c>
      <c r="B41" s="14" t="s">
        <v>30</v>
      </c>
      <c r="C41" s="13" t="s">
        <v>4</v>
      </c>
      <c r="D41" s="59">
        <f>IF(входная!E348="-","-",MIN(входная!D349:D350))</f>
        <v>400</v>
      </c>
      <c r="E41" s="59">
        <f>IF(входная!E348="-","-",MAX(входная!D349:D350))</f>
        <v>410</v>
      </c>
      <c r="F41" s="59">
        <f>IF(входная!E348="-","-",входная!E348)</f>
        <v>405</v>
      </c>
      <c r="G41" s="129" t="str">
        <f>IF(COUNT(D41,E41)=0,"-",LOOKUP(D41,входная!D349:D350,входная!B349:B350))</f>
        <v>КФХ Халматов</v>
      </c>
      <c r="H41" s="129" t="str">
        <f>IF(COUNT(D41,E41)=0,"-",LOOKUP(E41,входная!D349:D352,входная!B349:B352))</f>
        <v>Чистогорские продукты</v>
      </c>
    </row>
    <row r="42" spans="1:8" ht="22.5" customHeight="1">
      <c r="A42" s="13">
        <v>37</v>
      </c>
      <c r="B42" s="14" t="s">
        <v>31</v>
      </c>
      <c r="C42" s="13" t="s">
        <v>4</v>
      </c>
      <c r="D42" s="59">
        <f>IF(входная!E353="-","-",MIN(входная!D354:D355))</f>
        <v>395</v>
      </c>
      <c r="E42" s="59">
        <f>IF(входная!E353="-","-",MAX(входная!D354:D355))</f>
        <v>400</v>
      </c>
      <c r="F42" s="59">
        <f>IF(входная!E353="-","-",входная!E353)</f>
        <v>395</v>
      </c>
      <c r="G42" s="129" t="str">
        <f>IF(COUNT(D42,E42)=0,"-",LOOKUP(D42,входная!D354:D355,входная!B354:B355))</f>
        <v>КФХ Халматов</v>
      </c>
      <c r="H42" s="345" t="s">
        <v>237</v>
      </c>
    </row>
    <row r="43" spans="1:8" ht="30" customHeight="1">
      <c r="A43" s="13">
        <v>38</v>
      </c>
      <c r="B43" s="14" t="s">
        <v>194</v>
      </c>
      <c r="C43" s="13" t="s">
        <v>4</v>
      </c>
      <c r="D43" s="59">
        <f>IF(входная!E357="-","-",MIN(входная!D358:D358))</f>
        <v>350</v>
      </c>
      <c r="E43" s="59">
        <f>IF(входная!E357="-","-",MAX(входная!D358:D358))</f>
        <v>350</v>
      </c>
      <c r="F43" s="59">
        <f>IF(входная!E357="-","-",входная!E357)</f>
        <v>357.5</v>
      </c>
      <c r="G43" s="129" t="str">
        <f>IF(COUNT(D43,E43)=0,"-",LOOKUP(D43,входная!D358:D358,входная!B358:B358))</f>
        <v>КФХ Халматов</v>
      </c>
      <c r="H43" s="129" t="str">
        <f>IF(COUNT(D43,E43)=0,"-",LOOKUP(E43,входная!D358:D358,входная!B358:B358))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IF(входная!E361="-","-",MIN(входная!D363:D363))</f>
        <v>320</v>
      </c>
      <c r="E44" s="59">
        <f>IF(входная!E361="-","-",MAX(входная!D363:D363))</f>
        <v>320</v>
      </c>
      <c r="F44" s="59">
        <f>IF(входная!E361="-","-",входная!E361)</f>
        <v>310</v>
      </c>
      <c r="G44" s="129" t="str">
        <f>IF(COUNT(D44,E44)=0,"-",LOOKUP(D44,входная!D363:D363,входная!B363:B363))</f>
        <v>Чистогорские продукты</v>
      </c>
      <c r="H44" s="129" t="str">
        <f>IF(COUNT(D44,E44)=0,"-",LOOKUP(E44,входная!D363:D363,входная!B363:B363))</f>
        <v>Чистогорские продукты</v>
      </c>
    </row>
    <row r="45" spans="1:8" ht="20.25" customHeight="1">
      <c r="A45" s="13">
        <v>40</v>
      </c>
      <c r="B45" s="250" t="s">
        <v>93</v>
      </c>
      <c r="C45" s="13" t="s">
        <v>4</v>
      </c>
      <c r="D45" s="59">
        <f>IF(входная!E365="-","-",MIN(входная!D366:D372))</f>
        <v>250</v>
      </c>
      <c r="E45" s="59">
        <f>IF(входная!E365="-","-",MAX(входная!D366:D372))</f>
        <v>250</v>
      </c>
      <c r="F45" s="59">
        <f>IF(входная!E365="-","-",входная!E365)</f>
        <v>250</v>
      </c>
      <c r="G45" s="129" t="str">
        <f>IF(COUNT(D45,E45)=0,"-",LOOKUP(D45,входная!D366:D372,входная!B366:B372))</f>
        <v>Чистогорские продукты</v>
      </c>
      <c r="H45" s="129" t="str">
        <f>IF(COUNT(D45,E45)=0,"-",LOOKUP(E45,входная!D367:D372,входная!B367:B372))</f>
        <v>Чистогорские продукты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IF(входная!E375="-","-",MIN(входная!D381:D385))</f>
        <v>210</v>
      </c>
      <c r="E46" s="59">
        <f>IF(входная!E375="-","-",MAX(входная!D381:D385))</f>
        <v>220</v>
      </c>
      <c r="F46" s="59">
        <f>IF(входная!E375="-","-",входная!E375)</f>
        <v>215</v>
      </c>
      <c r="G46" s="129" t="str">
        <f>IF(COUNT(D46,E46)=0,"-",LOOKUP(D46,входная!D381:D385,входная!B381:B385))</f>
        <v>КФХ Халматов</v>
      </c>
      <c r="H46" s="129" t="str">
        <f>IF(COUNT(D46,E46)=0,"-",LOOKUP(E46,входная!D381:D385,входная!B381:B385))</f>
        <v>ЗАО "Тандер" магазин "Магнит"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IF(входная!E388="-","-",MIN(входная!D394:D397))</f>
        <v>189</v>
      </c>
      <c r="E47" s="59">
        <f>IF(входная!E388="-","-",MAX(входная!D394:D397))</f>
        <v>191</v>
      </c>
      <c r="F47" s="59">
        <f>IF(входная!E388="-","-",входная!E388)</f>
        <v>190</v>
      </c>
      <c r="G47" s="129" t="str">
        <f>IF(COUNT(D47,E47)=0,"-",LOOKUP(D47,входная!D394:D397,входная!B394:B397))</f>
        <v>ООО "Элемент-Трейд" магазин "Монетка"</v>
      </c>
      <c r="H47" s="129" t="str">
        <f>IF(COUNT(D47,E47)=0,"-",LOOKUP(E47,входная!D394:D397,входная!B394:B397))</f>
        <v>ЗАО "Тандер" магазин "Магнит"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IF(входная!E399="-","-",MIN(входная!D400:D409))</f>
        <v>399.9</v>
      </c>
      <c r="E48" s="59">
        <f>IF(входная!E399="-","-",MAX(входная!D400:D409))</f>
        <v>435</v>
      </c>
      <c r="F48" s="59">
        <f>IF(входная!E399="-","-",входная!E399)</f>
        <v>414.9666666666667</v>
      </c>
      <c r="G48" s="129" t="str">
        <f>IF(COUNT(D48,E48)=0,"-",LOOKUP(D48,входная!D400:D409,входная!B400:B409))</f>
        <v>ООО "Элемент-Трейд" магазин "Монетка"</v>
      </c>
      <c r="H48" s="129" t="str">
        <f>IF(COUNT(D48,E48)=0,"-",LOOKUP(E48,входная!D400:D409,входная!B400:B409))</f>
        <v>ЗАО "Тандер" магазин "Магнит"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IF(входная!E411="-","-",MIN(входная!D421:D421))</f>
        <v>0</v>
      </c>
      <c r="E49" s="59">
        <f>IF(входная!E411="-","-",MAX(входная!D421:D421))</f>
        <v>0</v>
      </c>
      <c r="F49" s="59">
        <f>IF(входная!E411="-","-",входная!E411)</f>
        <v>314</v>
      </c>
      <c r="G49" s="129" t="s">
        <v>215</v>
      </c>
      <c r="H49" s="129" t="s">
        <v>193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IF(входная!E424="-","-",MIN(входная!D428:D432))</f>
        <v>425</v>
      </c>
      <c r="E50" s="59">
        <f>IF(входная!E424="-","-",MAX(входная!D428:D432))</f>
        <v>545</v>
      </c>
      <c r="F50" s="59">
        <f>IF(входная!E424="-","-",входная!E424)</f>
        <v>466.6666666666667</v>
      </c>
      <c r="G50" s="129" t="str">
        <f>IF(COUNT(D50,E50)=0,"-",LOOKUP(D50,входная!D428:D432,входная!B428:B432))</f>
        <v>ИП Нейдерова магазин "Теремок"</v>
      </c>
      <c r="H50" s="129" t="str">
        <f>IF(COUNT(D50,E50)=0,"-",LOOKUP(E50,входная!D428:D432,входная!B428:B432))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IF(входная!E434="-","-",MIN(входная!D439:D441))</f>
        <v>149.99</v>
      </c>
      <c r="E51" s="59">
        <f>IF(входная!E434="-","-",MAX(входная!D439:D441))</f>
        <v>179</v>
      </c>
      <c r="F51" s="59">
        <f>IF(входная!E434="-","-",входная!E434)</f>
        <v>166.29666666666665</v>
      </c>
      <c r="G51" s="129" t="str">
        <f>IF(COUNT(D51,E51)=0,"-",LOOKUP(D51,входная!D439:D441,входная!B439:B441))</f>
        <v>ЗАО "Тандер" магазин "Магнит"</v>
      </c>
      <c r="H51" s="129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IF(входная!E446="-","-",MIN(входная!D448:D449))</f>
        <v>189</v>
      </c>
      <c r="E52" s="59">
        <f>IF(входная!E446="-","-",MAX(входная!D448:D449))</f>
        <v>189</v>
      </c>
      <c r="F52" s="59">
        <f>IF(входная!E446="-","-",входная!E446)</f>
        <v>189</v>
      </c>
      <c r="G52" s="129" t="str">
        <f>IF(COUNT(D52,E52)=0,"-",LOOKUP(D52,входная!D439:D457,входная!B439:B457))</f>
        <v>ЗАО "Тандер" магазин "Магнит"</v>
      </c>
      <c r="H52" s="129" t="str">
        <f>IF(COUNT(D52,E52)=0,"-",LOOKUP(E52,входная!D439:D457,входная!B439:B457))</f>
        <v>ЗАО "Тандер" магазин "Магнит"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IF(входная!E458="-","-",MIN(входная!D459:D461))</f>
        <v>270</v>
      </c>
      <c r="E53" s="59">
        <f>IF(входная!E458="-","-",MAX(входная!D459:D461))</f>
        <v>290</v>
      </c>
      <c r="F53" s="59">
        <f>IF(входная!E458="-","-",входная!E458)</f>
        <v>280</v>
      </c>
      <c r="G53" s="129" t="str">
        <f>IF(COUNT(D53,E53)=0,"-",LOOKUP(D53,входная!D459:D461,входная!B459:B461))</f>
        <v>ЗАО "Тандер" магазин "Магнит"</v>
      </c>
      <c r="H53" s="129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IF(входная!E463="-","-",MIN(входная!D465:D469))</f>
        <v>179</v>
      </c>
      <c r="E54" s="59">
        <f>IF(входная!E463="-","-",MAX(входная!D465:D469))</f>
        <v>179</v>
      </c>
      <c r="F54" s="59">
        <f>IF(входная!E463="-","-",входная!E463)</f>
        <v>179</v>
      </c>
      <c r="G54" s="129" t="str">
        <f>IF(COUNT(D54,E54)=0,"-",LOOKUP(D54,входная!D465:D469,входная!B465:B469))</f>
        <v>ООО "Элемент-Трейд" магазин "Монетка"</v>
      </c>
      <c r="H54" s="346" t="s">
        <v>193</v>
      </c>
    </row>
    <row r="55" spans="1:8" ht="30" customHeight="1">
      <c r="A55" s="13">
        <v>50</v>
      </c>
      <c r="B55" s="14" t="s">
        <v>42</v>
      </c>
      <c r="C55" s="13" t="s">
        <v>4</v>
      </c>
      <c r="D55" s="59">
        <f>IF(входная!E473="-","-",MIN(входная!D478:D483))</f>
        <v>199.9</v>
      </c>
      <c r="E55" s="59">
        <f>IF(входная!E473="-","-",MAX(входная!D478:D483))</f>
        <v>199.9</v>
      </c>
      <c r="F55" s="59">
        <f>IF(входная!E473="-","-",входная!E473)</f>
        <v>204.95</v>
      </c>
      <c r="G55" s="129" t="str">
        <f>IF(COUNT(D55,E55)=0,"-",LOOKUP(D55,входная!D478:D483,входная!B478:B483))</f>
        <v>ЗАО "Тандер" магазин "Магнит"</v>
      </c>
      <c r="H55" s="129" t="str">
        <f>IF(COUNT(D55,E55)=0,"-",LOOKUP(E55,входная!D478:D483,входная!B478:B483))</f>
        <v>ЗАО "Тандер" магазин "Магнит"</v>
      </c>
    </row>
    <row r="56" spans="1:8" ht="30" customHeight="1">
      <c r="A56" s="13">
        <v>51</v>
      </c>
      <c r="B56" s="14" t="s">
        <v>43</v>
      </c>
      <c r="C56" s="13" t="s">
        <v>4</v>
      </c>
      <c r="D56" s="59" t="str">
        <f>IF(входная!E486="-","-",MIN(входная!D488:D499))</f>
        <v>-</v>
      </c>
      <c r="E56" s="59" t="str">
        <f>IF(входная!E486="-","-",MAX(входная!D488:D499))</f>
        <v>-</v>
      </c>
      <c r="F56" s="59" t="str">
        <f>IF(входная!E486="-","-",входная!E486)</f>
        <v>-</v>
      </c>
      <c r="G56" s="308" t="str">
        <f>IF(COUNT(D56,E56)=0,"-",LOOKUP(D56,входная!D488:D499,входная!B488:B499))</f>
        <v>-</v>
      </c>
      <c r="H56" s="308" t="str">
        <f>IF(COUNT(D56,E56)=0,"-",LOOKUP(E56,входная!D488:D499,входная!B488:B499))</f>
        <v>-</v>
      </c>
    </row>
    <row r="57" spans="1:8" ht="30" customHeight="1">
      <c r="A57" s="13">
        <v>52</v>
      </c>
      <c r="B57" s="45" t="s">
        <v>96</v>
      </c>
      <c r="C57" s="13" t="s">
        <v>45</v>
      </c>
      <c r="D57" s="60">
        <f>IF(входная!E503="-","-",MIN(входная!D504:D514))</f>
        <v>54</v>
      </c>
      <c r="E57" s="60">
        <f>IF(входная!E503="-","-",MAX(входная!D506:D514))</f>
        <v>69.99</v>
      </c>
      <c r="F57" s="60">
        <f>IF(входная!E503="-","-",входная!E503)</f>
        <v>60.99666666666667</v>
      </c>
      <c r="G57" s="129" t="str">
        <f>IF(COUNT(D57,E57)=0,"-",LOOKUP(D57,входная!D506:D514,входная!B506:B514))</f>
        <v>ЗАО "Тандер" магазин "Магнит"</v>
      </c>
      <c r="H57" s="129" t="str">
        <f>IF(COUNT(D57,E57)=0,"-",LOOKUP(E57,входная!D506:D514,входная!B506:B514))</f>
        <v>ИП Нейдерова магазин "Теремок"</v>
      </c>
    </row>
    <row r="58" spans="1:8" ht="30" customHeight="1">
      <c r="A58" s="13">
        <v>53</v>
      </c>
      <c r="B58" s="14" t="s">
        <v>97</v>
      </c>
      <c r="C58" s="13" t="s">
        <v>45</v>
      </c>
      <c r="D58" s="60">
        <f>IF(входная!E516="-","-",MIN(входная!D520:D523))</f>
        <v>71</v>
      </c>
      <c r="E58" s="60">
        <f>IF(входная!E516="-","-",MAX(входная!D520:D523))</f>
        <v>89</v>
      </c>
      <c r="F58" s="60">
        <f>IF(входная!E516="-","-",входная!E516)</f>
        <v>79.66666666666667</v>
      </c>
      <c r="G58" s="129" t="s">
        <v>238</v>
      </c>
      <c r="H58" s="129" t="str">
        <f>IF(COUNT(D58,E58)=0,"-",LOOKUP(E58,входная!D520:D528,входная!B520:B528))</f>
        <v>ЗАО "Тандер" магазин "Магнит"</v>
      </c>
    </row>
    <row r="59" spans="1:8" ht="30" customHeight="1">
      <c r="A59" s="13">
        <v>54</v>
      </c>
      <c r="B59" s="14" t="s">
        <v>46</v>
      </c>
      <c r="C59" s="13" t="s">
        <v>4</v>
      </c>
      <c r="D59" s="60">
        <f>IF(входная!E530="-","-",MIN(входная!D531:D541))</f>
        <v>202</v>
      </c>
      <c r="E59" s="60">
        <f>IF(входная!E530="-","-",MAX(входная!D531:D541))</f>
        <v>300</v>
      </c>
      <c r="F59" s="60">
        <f>IF(входная!E530="-","-",входная!E530)</f>
        <v>250.99666666666667</v>
      </c>
      <c r="G59" s="129" t="str">
        <f>IF(COUNT(D59,E59)=0,"-",LOOKUP(D59,входная!D530:D541,входная!B530:B541))</f>
        <v>ИП Нейдерова магазин "Теремок"</v>
      </c>
      <c r="H59" s="129" t="str">
        <f>IF(COUNT(D59,E59)=0,"-",LOOKUP(E59,входная!D530:D541,входная!B530:B541))</f>
        <v>ЗАО "Тандер" магазин "Магнит"</v>
      </c>
    </row>
    <row r="60" spans="1:8" ht="30" customHeight="1">
      <c r="A60" s="13">
        <v>55</v>
      </c>
      <c r="B60" s="14" t="s">
        <v>197</v>
      </c>
      <c r="C60" s="13" t="s">
        <v>4</v>
      </c>
      <c r="D60" s="60">
        <f>IF(входная!E544="-","-",MIN(входная!D549:D556))</f>
        <v>895</v>
      </c>
      <c r="E60" s="60">
        <f>IF(входная!E544="-","-",MAX(входная!D549:D556))</f>
        <v>1044</v>
      </c>
      <c r="F60" s="60">
        <f>IF(входная!E544="-","-",входная!E544)</f>
        <v>946</v>
      </c>
      <c r="G60" s="129" t="str">
        <f>IF(COUNT(D60,E60)=0,"-",LOOKUP(D60,входная!D549:D556,входная!B549:B556))</f>
        <v>ООО "Элемент-Трейд" магазин "Монетка"</v>
      </c>
      <c r="H60" s="129" t="str">
        <f>IF(COUNT(D60,E60)=0,"-",LOOKUP(E60,входная!D549:D556,входная!B549:B556))</f>
        <v>ЗАО "Тандер" магазин "Магнит"</v>
      </c>
    </row>
    <row r="61" spans="1:8" ht="30" customHeight="1">
      <c r="A61" s="13">
        <v>56</v>
      </c>
      <c r="B61" s="14" t="s">
        <v>99</v>
      </c>
      <c r="C61" s="13" t="s">
        <v>4</v>
      </c>
      <c r="D61" s="60">
        <f>IF(входная!E558="-","-",MIN(входная!D559:D563))</f>
        <v>322</v>
      </c>
      <c r="E61" s="60">
        <f>IF(входная!E558="-","-",MAX(входная!D559:D563))</f>
        <v>401</v>
      </c>
      <c r="F61" s="60">
        <f>IF(входная!E558="-","-",входная!E558)</f>
        <v>361.5</v>
      </c>
      <c r="G61" s="129" t="str">
        <f>IF(COUNT(D61,E61)=0,"-",LOOKUP(D61,входная!D559:D563,входная!B559:B563))</f>
        <v>ЗАО "Тандер" магазин "Магнит"</v>
      </c>
      <c r="H61" s="129" t="str">
        <f>IF(COUNT(D61,E61)=0,"-",LOOKUP(E61,входная!D559:D563,входная!B559:B563))</f>
        <v>ООО "Элемент-Трейд" магазин "Монетка"</v>
      </c>
    </row>
    <row r="62" spans="1:8" ht="30" customHeight="1">
      <c r="A62" s="13">
        <v>57</v>
      </c>
      <c r="B62" s="14" t="s">
        <v>195</v>
      </c>
      <c r="C62" s="13" t="s">
        <v>4</v>
      </c>
      <c r="D62" s="60">
        <f>IF(входная!E565="-","-",MIN(входная!D571:D571))</f>
        <v>416</v>
      </c>
      <c r="E62" s="60">
        <f>IF(входная!E565="-","-",MAX(входная!D571:D571))</f>
        <v>416</v>
      </c>
      <c r="F62" s="60">
        <f>IF(входная!E565="-","-",входная!E565)</f>
        <v>407.5</v>
      </c>
      <c r="G62" s="129" t="s">
        <v>193</v>
      </c>
      <c r="H62" s="129" t="s">
        <v>193</v>
      </c>
    </row>
    <row r="63" spans="1:8" ht="30" customHeight="1">
      <c r="A63" s="13">
        <v>58</v>
      </c>
      <c r="B63" s="14" t="s">
        <v>47</v>
      </c>
      <c r="C63" s="13" t="s">
        <v>4</v>
      </c>
      <c r="D63" s="60">
        <f>IF(входная!E573="-","-",MIN(входная!D581:D581))</f>
        <v>0</v>
      </c>
      <c r="E63" s="60">
        <f>IF(входная!E573="-","-",MAX(входная!D581:D581))</f>
        <v>0</v>
      </c>
      <c r="F63" s="60">
        <f>IF(входная!E573="-","-",входная!E573)</f>
        <v>556</v>
      </c>
      <c r="G63" s="129" t="s">
        <v>215</v>
      </c>
      <c r="H63" s="129" t="s">
        <v>193</v>
      </c>
    </row>
    <row r="64" spans="1:8" ht="30" customHeight="1">
      <c r="A64" s="13">
        <v>59</v>
      </c>
      <c r="B64" s="14" t="s">
        <v>48</v>
      </c>
      <c r="C64" s="13" t="s">
        <v>4</v>
      </c>
      <c r="D64" s="60">
        <f>IF(входная!E582="-","-",MIN(входная!D584:D594))</f>
        <v>249</v>
      </c>
      <c r="E64" s="60">
        <f>IF(входная!E582="-","-",MAX(входная!D584:D594))</f>
        <v>269</v>
      </c>
      <c r="F64" s="60">
        <f>IF(входная!E582="-","-",входная!E582)</f>
        <v>255.66666666666666</v>
      </c>
      <c r="G64" s="129" t="str">
        <f>IF(COUNT(D64,E64)=0,"-",LOOKUP(D64,входная!D584:D594,входная!B584:B594))</f>
        <v>ЗАО "Тандер" магазин "Магнит"</v>
      </c>
      <c r="H64" s="129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13">
        <v>60</v>
      </c>
      <c r="B65" s="14" t="s">
        <v>50</v>
      </c>
      <c r="C65" s="13" t="s">
        <v>51</v>
      </c>
      <c r="D65" s="60">
        <f>IF(входная!E609="-","-",MIN(входная!D616:D620))</f>
        <v>54</v>
      </c>
      <c r="E65" s="60">
        <f>IF(входная!E609="-","-",MAX(входная!D616:D620))</f>
        <v>69</v>
      </c>
      <c r="F65" s="60">
        <f>IF(входная!E609="-","-",входная!E609)</f>
        <v>59.666666666666664</v>
      </c>
      <c r="G65" s="129" t="str">
        <f>IF(COUNT(D65,E65)=0,"-",LOOKUP(D65,входная!D616:D620,входная!B616:B620))</f>
        <v>ООО "Элемент-Трейд" магазин "Монетка"</v>
      </c>
      <c r="H65" s="129" t="s">
        <v>215</v>
      </c>
    </row>
    <row r="66" spans="1:8" ht="30" customHeight="1">
      <c r="A66" s="13">
        <v>61</v>
      </c>
      <c r="B66" s="14" t="s">
        <v>52</v>
      </c>
      <c r="C66" s="13" t="s">
        <v>51</v>
      </c>
      <c r="D66" s="60">
        <f>IF(входная!E622="-","-",MIN(входная!D623:D628))</f>
        <v>49.99</v>
      </c>
      <c r="E66" s="60">
        <f>IF(входная!E622="-","-",MAX(входная!D623:D628))</f>
        <v>54</v>
      </c>
      <c r="F66" s="60">
        <f>IF(входная!E622="-","-",входная!E622)</f>
        <v>51.995000000000005</v>
      </c>
      <c r="G66" s="129" t="str">
        <f>IF(COUNT(D66,E66)=0,"-",LOOKUP(D66,входная!D623:D628,входная!B623:B628))</f>
        <v>ЗАО "Тандер" магазин "Магнит"</v>
      </c>
      <c r="H66" s="129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13">
        <v>62</v>
      </c>
      <c r="B67" s="14" t="s">
        <v>53</v>
      </c>
      <c r="C67" s="13" t="s">
        <v>4</v>
      </c>
      <c r="D67" s="60">
        <f>IF(входная!E636="-","-",MIN(входная!D637:D640))</f>
        <v>148</v>
      </c>
      <c r="E67" s="60">
        <f>IF(входная!E636="-","-",MAX(входная!D637:D640))</f>
        <v>151</v>
      </c>
      <c r="F67" s="60">
        <f>IF(входная!E636="-","-",входная!E636)</f>
        <v>149.66666666666666</v>
      </c>
      <c r="G67" s="129" t="str">
        <f>IF(COUNT(D67,E67)=0,"-",LOOKUP(D67,входная!D637:D640,входная!B637:B640))</f>
        <v>ЗАО "Тандер" магазин "Магнит"</v>
      </c>
      <c r="H67" s="129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13">
        <v>63</v>
      </c>
      <c r="B68" s="14" t="s">
        <v>54</v>
      </c>
      <c r="C68" s="13" t="s">
        <v>45</v>
      </c>
      <c r="D68" s="60">
        <f>IF(входная!E649="-","-",MIN(входная!D649:D660))</f>
        <v>129</v>
      </c>
      <c r="E68" s="60">
        <f>IF(входная!E649="-","-",MAX(входная!D649:D660))</f>
        <v>129</v>
      </c>
      <c r="F68" s="60">
        <f>IF(входная!E649="-","-",входная!E649)</f>
        <v>129</v>
      </c>
      <c r="G68" s="129" t="str">
        <f>IF(COUNT(D68,E68)=0,"-",LOOKUP(D68,входная!D649:D660,входная!B649:B660))</f>
        <v>ЗАО "Тандер" магазин "Магнит"</v>
      </c>
      <c r="H68" s="129" t="str">
        <f>IF(COUNT(D68,E68)=0,"-",LOOKUP(E68,входная!D649:D660,входная!B649:B660))</f>
        <v>ЗАО "Тандер" магазин "Магнит"</v>
      </c>
    </row>
    <row r="69" spans="1:8" ht="30" customHeight="1">
      <c r="A69" s="13">
        <v>64</v>
      </c>
      <c r="B69" s="14" t="s">
        <v>100</v>
      </c>
      <c r="C69" s="13" t="s">
        <v>4</v>
      </c>
      <c r="D69" s="60">
        <f>IF(входная!E662="-","-",MIN(входная!D665:D674))</f>
        <v>11</v>
      </c>
      <c r="E69" s="60">
        <f>IF(входная!E662="-","-",MAX(входная!D665:D674))</f>
        <v>13</v>
      </c>
      <c r="F69" s="60">
        <f>IF(входная!E662="-","-",входная!E662)</f>
        <v>11.666666666666666</v>
      </c>
      <c r="G69" s="129" t="str">
        <f>IF(COUNT(D69,E69)=0,"-",LOOKUP(D69,входная!D665:D674,входная!B665:B674))</f>
        <v>ЗАО "Тандер" магазин "Магнит"</v>
      </c>
      <c r="H69" s="129" t="str">
        <f>IF(COUNT(D69,E69)=0,"-",LOOKUP(E69,входная!D665:D674,входная!B665:B674))</f>
        <v>ИП Нейдерова магазин "Теремок"</v>
      </c>
    </row>
    <row r="70" spans="1:8" ht="30" customHeight="1">
      <c r="A70" s="13">
        <v>65</v>
      </c>
      <c r="B70" s="14" t="s">
        <v>56</v>
      </c>
      <c r="C70" s="13" t="s">
        <v>4</v>
      </c>
      <c r="D70" s="60">
        <f>IF(входная!E676="-","-",MIN(входная!D678:D688))</f>
        <v>699</v>
      </c>
      <c r="E70" s="60">
        <f>IF(входная!E676="-","-",MAX(входная!D678:D688))</f>
        <v>750</v>
      </c>
      <c r="F70" s="60">
        <f>IF(входная!E676="-","-",входная!E676)</f>
        <v>720</v>
      </c>
      <c r="G70" s="129" t="str">
        <f>IF(COUNT(D70,E70)=0,"-",LOOKUP(D70,входная!D678:D688,входная!B678:B688))</f>
        <v>ИП Нейдерова магазин "Теремок"</v>
      </c>
      <c r="H70" s="129" t="str">
        <f>IF(COUNT(D70,E70)=0,"-",LOOKUP(E70,входная!D678:D688,входная!B678:B688))</f>
        <v>ЗАО "Тандер" магазин "Магнит"</v>
      </c>
    </row>
    <row r="71" spans="1:8" ht="30" customHeight="1">
      <c r="A71" s="13">
        <v>66</v>
      </c>
      <c r="B71" s="14" t="s">
        <v>107</v>
      </c>
      <c r="C71" s="13" t="s">
        <v>4</v>
      </c>
      <c r="D71" s="60">
        <v>1995</v>
      </c>
      <c r="E71" s="60">
        <f>IF(входная!E690="-","-",MAX(входная!D691:D703))</f>
        <v>2100</v>
      </c>
      <c r="F71" s="60">
        <f>IF(входная!E690="-","-",входная!E690)</f>
        <v>1938.25</v>
      </c>
      <c r="G71" s="129" t="s">
        <v>193</v>
      </c>
      <c r="H71" s="129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86" t="s">
        <v>303</v>
      </c>
      <c r="B73" s="86"/>
      <c r="C73" s="87"/>
      <c r="D73" s="88"/>
      <c r="E73" s="88"/>
      <c r="F73" s="89"/>
      <c r="G73" s="90"/>
      <c r="H73" s="91" t="s">
        <v>144</v>
      </c>
    </row>
    <row r="74" spans="1:8" ht="18" customHeight="1">
      <c r="A74" s="86"/>
      <c r="B74" s="99" t="s">
        <v>281</v>
      </c>
      <c r="C74" s="92"/>
      <c r="D74" s="93"/>
      <c r="E74" s="93"/>
      <c r="F74" s="89"/>
      <c r="G74" s="94" t="s">
        <v>78</v>
      </c>
      <c r="H74" s="95" t="s">
        <v>79</v>
      </c>
    </row>
    <row r="76" spans="1:8" ht="15.75">
      <c r="A76" s="86"/>
      <c r="B76" s="86"/>
      <c r="C76" s="92"/>
      <c r="D76" s="86"/>
      <c r="E76" s="86"/>
      <c r="F76" s="89"/>
      <c r="G76" s="96"/>
      <c r="H76" s="97"/>
    </row>
    <row r="77" spans="1:8" ht="15.75">
      <c r="A77" s="98"/>
      <c r="B77" s="99"/>
      <c r="C77" s="92"/>
      <c r="D77" s="86"/>
      <c r="E77" s="86"/>
      <c r="F77" s="89"/>
      <c r="G77" s="96"/>
      <c r="H77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zoomScale="89" zoomScaleNormal="89" zoomScalePageLayoutView="0" workbookViewId="0" topLeftCell="A1">
      <selection activeCell="L30" sqref="L30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53" t="s">
        <v>239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 t="s">
        <v>255</v>
      </c>
      <c r="E4" s="215" t="s">
        <v>256</v>
      </c>
      <c r="F4" s="216" t="s">
        <v>257</v>
      </c>
      <c r="G4" s="213" t="s">
        <v>258</v>
      </c>
      <c r="H4" s="213" t="s">
        <v>259</v>
      </c>
      <c r="I4" s="213" t="s">
        <v>260</v>
      </c>
      <c r="J4" s="213" t="s">
        <v>261</v>
      </c>
      <c r="K4" s="216" t="s">
        <v>262</v>
      </c>
      <c r="L4" s="213" t="s">
        <v>263</v>
      </c>
      <c r="M4" s="213" t="s">
        <v>264</v>
      </c>
      <c r="N4" s="215" t="s">
        <v>265</v>
      </c>
      <c r="O4" s="215" t="s">
        <v>266</v>
      </c>
      <c r="P4" s="217" t="s">
        <v>267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43.43</v>
      </c>
      <c r="F5" s="321">
        <v>40.43</v>
      </c>
      <c r="G5" s="101">
        <v>43.15</v>
      </c>
      <c r="H5" s="220">
        <v>44.08</v>
      </c>
      <c r="I5" s="220">
        <v>46.43</v>
      </c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113.62333333333333</v>
      </c>
      <c r="F6" s="321">
        <v>120.8</v>
      </c>
      <c r="G6" s="101">
        <v>96.85</v>
      </c>
      <c r="H6" s="220">
        <v>122.1</v>
      </c>
      <c r="I6" s="220">
        <v>168.55</v>
      </c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71.98333333333333</v>
      </c>
      <c r="F7" s="321">
        <v>61.73</v>
      </c>
      <c r="G7" s="101">
        <v>32.58</v>
      </c>
      <c r="H7" s="220">
        <v>36.45</v>
      </c>
      <c r="I7" s="220">
        <v>38.35</v>
      </c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81.94800000000001</v>
      </c>
      <c r="F8" s="321">
        <v>76.95</v>
      </c>
      <c r="G8" s="101">
        <v>65.925</v>
      </c>
      <c r="H8" s="220">
        <v>76.58</v>
      </c>
      <c r="I8" s="220">
        <v>89.75</v>
      </c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54.6525</v>
      </c>
      <c r="F9" s="321">
        <v>56.2</v>
      </c>
      <c r="G9" s="101">
        <v>43.800000000000004</v>
      </c>
      <c r="H9" s="220">
        <v>48</v>
      </c>
      <c r="I9" s="220">
        <v>45.68</v>
      </c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62.013999999999996</v>
      </c>
      <c r="F10" s="321">
        <v>66.16</v>
      </c>
      <c r="G10" s="101">
        <v>68.85</v>
      </c>
      <c r="H10" s="220">
        <v>76.63</v>
      </c>
      <c r="I10" s="220">
        <v>77.63</v>
      </c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57.33</v>
      </c>
      <c r="F11" s="321">
        <v>59</v>
      </c>
      <c r="G11" s="101">
        <v>37.5</v>
      </c>
      <c r="H11" s="220">
        <v>57.33</v>
      </c>
      <c r="I11" s="220">
        <v>56.27</v>
      </c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38.682500000000005</v>
      </c>
      <c r="F12" s="321">
        <v>47.52</v>
      </c>
      <c r="G12" s="101">
        <v>35.03333333333333</v>
      </c>
      <c r="H12" s="220">
        <v>48.83</v>
      </c>
      <c r="I12" s="220">
        <v>50.85</v>
      </c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52.83</v>
      </c>
      <c r="F13" s="321">
        <v>51.27</v>
      </c>
      <c r="G13" s="101">
        <v>62.7</v>
      </c>
      <c r="H13" s="220">
        <v>68.98</v>
      </c>
      <c r="I13" s="220">
        <v>50.25</v>
      </c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44.916666666666664</v>
      </c>
      <c r="F14" s="321">
        <v>44.92</v>
      </c>
      <c r="G14" s="101">
        <v>37.5</v>
      </c>
      <c r="H14" s="220">
        <v>55.23</v>
      </c>
      <c r="I14" s="220">
        <v>58.18</v>
      </c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44.720000000000006</v>
      </c>
      <c r="F15" s="321">
        <v>44.72</v>
      </c>
      <c r="G15" s="101">
        <v>51.45</v>
      </c>
      <c r="H15" s="220">
        <v>48.43</v>
      </c>
      <c r="I15" s="220">
        <v>47.43</v>
      </c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41.92</v>
      </c>
      <c r="F16" s="321">
        <v>42.12</v>
      </c>
      <c r="G16" s="101">
        <v>43.160000000000004</v>
      </c>
      <c r="H16" s="220">
        <v>38.93</v>
      </c>
      <c r="I16" s="220">
        <v>42.57</v>
      </c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68.89750000000001</v>
      </c>
      <c r="F17" s="321">
        <v>71.4</v>
      </c>
      <c r="G17" s="101">
        <v>88.25</v>
      </c>
      <c r="H17" s="220">
        <v>86.5</v>
      </c>
      <c r="I17" s="220">
        <v>88.98</v>
      </c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137.3</v>
      </c>
      <c r="F18" s="321">
        <v>114.32</v>
      </c>
      <c r="G18" s="101">
        <v>175.6</v>
      </c>
      <c r="H18" s="220">
        <v>164.5</v>
      </c>
      <c r="I18" s="220">
        <v>172</v>
      </c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73.1</v>
      </c>
      <c r="F19" s="321">
        <v>65.7</v>
      </c>
      <c r="G19" s="101">
        <v>63.7</v>
      </c>
      <c r="H19" s="220">
        <v>61.63</v>
      </c>
      <c r="I19" s="220">
        <v>63.33</v>
      </c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56.63666666666666</v>
      </c>
      <c r="F20" s="321">
        <v>56.64</v>
      </c>
      <c r="G20" s="101">
        <v>50.825</v>
      </c>
      <c r="H20" s="220">
        <v>52.88</v>
      </c>
      <c r="I20" s="220">
        <v>62.1</v>
      </c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21.95</v>
      </c>
      <c r="F21" s="321">
        <v>24.95</v>
      </c>
      <c r="G21" s="101">
        <v>30.3</v>
      </c>
      <c r="H21" s="220">
        <v>32.27</v>
      </c>
      <c r="I21" s="220">
        <v>33.27</v>
      </c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22.3</v>
      </c>
      <c r="F22" s="321">
        <v>36.3</v>
      </c>
      <c r="G22" s="101">
        <v>28.95</v>
      </c>
      <c r="H22" s="220">
        <v>32.1</v>
      </c>
      <c r="I22" s="220">
        <v>34.7</v>
      </c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 t="s">
        <v>108</v>
      </c>
      <c r="F23" s="321" t="s">
        <v>108</v>
      </c>
      <c r="G23" s="101">
        <v>170</v>
      </c>
      <c r="H23" s="220">
        <v>148.33</v>
      </c>
      <c r="I23" s="220">
        <v>152.17</v>
      </c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139.45</v>
      </c>
      <c r="F24" s="321">
        <v>146.48</v>
      </c>
      <c r="G24" s="101">
        <v>138.225</v>
      </c>
      <c r="H24" s="220">
        <v>138.95</v>
      </c>
      <c r="I24" s="220">
        <v>110.45</v>
      </c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163.93333333333334</v>
      </c>
      <c r="F25" s="321">
        <v>168.97</v>
      </c>
      <c r="G25" s="101">
        <v>199.7</v>
      </c>
      <c r="H25" s="220">
        <v>173.68</v>
      </c>
      <c r="I25" s="220">
        <v>171.23</v>
      </c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31.45</v>
      </c>
      <c r="F26" s="321">
        <v>39.95</v>
      </c>
      <c r="G26" s="101">
        <v>27.599999999999998</v>
      </c>
      <c r="H26" s="220">
        <v>36.27</v>
      </c>
      <c r="I26" s="220">
        <v>34.93</v>
      </c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26.566666666666663</v>
      </c>
      <c r="F27" s="321">
        <v>29.93</v>
      </c>
      <c r="G27" s="101">
        <v>34.93333333333333</v>
      </c>
      <c r="H27" s="220">
        <v>36.27</v>
      </c>
      <c r="I27" s="220">
        <v>49.93</v>
      </c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25.96666666666667</v>
      </c>
      <c r="F28" s="321">
        <v>23.65</v>
      </c>
      <c r="G28" s="324">
        <v>32</v>
      </c>
      <c r="H28" s="220">
        <v>45</v>
      </c>
      <c r="I28" s="220">
        <v>39.53</v>
      </c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197.725</v>
      </c>
      <c r="F29" s="321">
        <v>215.98</v>
      </c>
      <c r="G29" s="101">
        <v>299.95</v>
      </c>
      <c r="H29" s="220">
        <v>286.3</v>
      </c>
      <c r="I29" s="220">
        <v>285.47</v>
      </c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93.2</v>
      </c>
      <c r="F30" s="321">
        <v>102.7</v>
      </c>
      <c r="G30" s="101">
        <v>100.7</v>
      </c>
      <c r="H30" s="220">
        <v>111.73</v>
      </c>
      <c r="I30" s="220">
        <v>111.95</v>
      </c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94.93333333333334</v>
      </c>
      <c r="F31" s="321">
        <v>1.97</v>
      </c>
      <c r="G31" s="101">
        <v>84.93333333333334</v>
      </c>
      <c r="H31" s="220">
        <v>92.2</v>
      </c>
      <c r="I31" s="220">
        <v>112.45</v>
      </c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87.45</v>
      </c>
      <c r="F32" s="321">
        <v>104.93</v>
      </c>
      <c r="G32" s="101">
        <v>84.2</v>
      </c>
      <c r="H32" s="220">
        <v>84.95</v>
      </c>
      <c r="I32" s="220">
        <v>84.95</v>
      </c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139.9</v>
      </c>
      <c r="F33" s="321">
        <v>179.9</v>
      </c>
      <c r="G33" s="101">
        <v>180</v>
      </c>
      <c r="H33" s="220">
        <v>180</v>
      </c>
      <c r="I33" s="220">
        <v>159.95</v>
      </c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21" t="s">
        <v>108</v>
      </c>
      <c r="F34" s="321" t="s">
        <v>108</v>
      </c>
      <c r="G34" s="101">
        <v>174.95</v>
      </c>
      <c r="H34" s="220">
        <v>174.95</v>
      </c>
      <c r="I34" s="220">
        <v>174.95</v>
      </c>
      <c r="J34" s="220"/>
      <c r="K34" s="223"/>
      <c r="L34" s="277"/>
      <c r="M34" s="310"/>
      <c r="N34" s="277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21">
        <v>38.96</v>
      </c>
      <c r="F35" s="321">
        <v>39.96</v>
      </c>
      <c r="G35" s="101">
        <v>43</v>
      </c>
      <c r="H35" s="220">
        <v>37.98</v>
      </c>
      <c r="I35" s="220">
        <v>37.95</v>
      </c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21">
        <v>159.38</v>
      </c>
      <c r="F36" s="321">
        <v>159.78</v>
      </c>
      <c r="G36" s="101">
        <v>124.25</v>
      </c>
      <c r="H36" s="220">
        <v>155.48</v>
      </c>
      <c r="I36" s="220">
        <v>142.98</v>
      </c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22">
        <v>178.38</v>
      </c>
      <c r="F37" s="322">
        <v>177.78</v>
      </c>
      <c r="G37" s="101">
        <v>236.18</v>
      </c>
      <c r="H37" s="224">
        <v>232.98</v>
      </c>
      <c r="I37" s="224">
        <v>244.73</v>
      </c>
      <c r="J37" s="224"/>
      <c r="K37" s="277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87</v>
      </c>
      <c r="C38" s="218" t="s">
        <v>4</v>
      </c>
      <c r="D38" s="224"/>
      <c r="E38" s="321">
        <v>111.63333333333333</v>
      </c>
      <c r="F38" s="321">
        <v>118.73</v>
      </c>
      <c r="G38" s="101">
        <v>102</v>
      </c>
      <c r="H38" s="220">
        <v>105.63</v>
      </c>
      <c r="I38" s="220">
        <v>105.63</v>
      </c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21">
        <v>350</v>
      </c>
      <c r="F39" s="321">
        <v>350</v>
      </c>
      <c r="G39" s="101">
        <v>500</v>
      </c>
      <c r="H39" s="220">
        <v>500</v>
      </c>
      <c r="I39" s="220">
        <v>500</v>
      </c>
      <c r="J39" s="220"/>
      <c r="K39" s="223"/>
      <c r="L39" s="309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21">
        <v>450</v>
      </c>
      <c r="F40" s="321">
        <v>450</v>
      </c>
      <c r="G40" s="101">
        <v>330</v>
      </c>
      <c r="H40" s="220">
        <v>330</v>
      </c>
      <c r="I40" s="220">
        <v>330</v>
      </c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21">
        <v>380</v>
      </c>
      <c r="F41" s="321">
        <v>390</v>
      </c>
      <c r="G41" s="101">
        <v>380</v>
      </c>
      <c r="H41" s="220">
        <v>380</v>
      </c>
      <c r="I41" s="220">
        <v>380</v>
      </c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194</v>
      </c>
      <c r="C42" s="218" t="s">
        <v>4</v>
      </c>
      <c r="D42" s="224"/>
      <c r="E42" s="223">
        <v>343</v>
      </c>
      <c r="F42" s="223">
        <v>339</v>
      </c>
      <c r="G42" s="101">
        <v>333</v>
      </c>
      <c r="H42" s="220">
        <v>333</v>
      </c>
      <c r="I42" s="220">
        <v>333</v>
      </c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21">
        <v>287.5</v>
      </c>
      <c r="F43" s="321">
        <v>322.5</v>
      </c>
      <c r="G43" s="101">
        <v>295</v>
      </c>
      <c r="H43" s="220">
        <v>287.5</v>
      </c>
      <c r="I43" s="220">
        <v>287.5</v>
      </c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118</v>
      </c>
      <c r="C44" s="218" t="s">
        <v>4</v>
      </c>
      <c r="D44" s="224"/>
      <c r="E44" s="321">
        <v>200</v>
      </c>
      <c r="F44" s="321">
        <v>210</v>
      </c>
      <c r="G44" s="101">
        <v>200</v>
      </c>
      <c r="H44" s="220">
        <v>200</v>
      </c>
      <c r="I44" s="220">
        <v>200</v>
      </c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21">
        <v>161.7</v>
      </c>
      <c r="F45" s="321">
        <v>162.45</v>
      </c>
      <c r="G45" s="101">
        <v>171</v>
      </c>
      <c r="H45" s="220">
        <v>172</v>
      </c>
      <c r="I45" s="220">
        <v>165.5</v>
      </c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21">
        <v>138.95999999999998</v>
      </c>
      <c r="F46" s="321">
        <v>132.56</v>
      </c>
      <c r="G46" s="101">
        <v>126.45</v>
      </c>
      <c r="H46" s="220">
        <v>146.45</v>
      </c>
      <c r="I46" s="220">
        <v>128.95</v>
      </c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21">
        <v>209.95</v>
      </c>
      <c r="F47" s="321">
        <v>159.95</v>
      </c>
      <c r="G47" s="101">
        <v>400.4666666666667</v>
      </c>
      <c r="H47" s="220">
        <v>380.95</v>
      </c>
      <c r="I47" s="220">
        <v>366.38</v>
      </c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21">
        <v>160.95</v>
      </c>
      <c r="F48" s="321">
        <v>257.3</v>
      </c>
      <c r="G48" s="101">
        <v>249.75</v>
      </c>
      <c r="H48" s="220">
        <v>184.95</v>
      </c>
      <c r="I48" s="220">
        <v>177.43</v>
      </c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21">
        <v>161.29999999999998</v>
      </c>
      <c r="F49" s="321">
        <v>265.04</v>
      </c>
      <c r="G49" s="101">
        <v>292.6</v>
      </c>
      <c r="H49" s="220">
        <v>297.25</v>
      </c>
      <c r="I49" s="220">
        <v>304.13</v>
      </c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21">
        <v>177.88333333333333</v>
      </c>
      <c r="F50" s="321">
        <v>181.88</v>
      </c>
      <c r="G50" s="101">
        <v>174.475</v>
      </c>
      <c r="H50" s="220">
        <v>162.96</v>
      </c>
      <c r="I50" s="220">
        <v>179.56</v>
      </c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21">
        <v>220.56</v>
      </c>
      <c r="F51" s="321">
        <v>220.56</v>
      </c>
      <c r="G51" s="101">
        <v>179.95</v>
      </c>
      <c r="H51" s="220">
        <v>179.95</v>
      </c>
      <c r="I51" s="220">
        <v>179.3</v>
      </c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21">
        <v>266.6333333333333</v>
      </c>
      <c r="F52" s="321">
        <v>251.63</v>
      </c>
      <c r="G52" s="101">
        <v>207.975</v>
      </c>
      <c r="H52" s="220">
        <v>198.2</v>
      </c>
      <c r="I52" s="220">
        <v>200.48</v>
      </c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21">
        <v>218.725</v>
      </c>
      <c r="F53" s="321">
        <v>224.98</v>
      </c>
      <c r="G53" s="101">
        <v>173.26666666666665</v>
      </c>
      <c r="H53" s="220">
        <v>163.27</v>
      </c>
      <c r="I53" s="220">
        <v>163.27</v>
      </c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196</v>
      </c>
      <c r="C54" s="218" t="s">
        <v>4</v>
      </c>
      <c r="D54" s="224"/>
      <c r="E54" s="223">
        <v>182.45</v>
      </c>
      <c r="F54" s="223">
        <v>225</v>
      </c>
      <c r="G54" s="101">
        <v>270</v>
      </c>
      <c r="H54" s="220">
        <v>270</v>
      </c>
      <c r="I54" s="220">
        <v>270</v>
      </c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21">
        <v>168.475</v>
      </c>
      <c r="F55" s="321">
        <v>174.23</v>
      </c>
      <c r="G55" s="101">
        <v>177.5</v>
      </c>
      <c r="H55" s="220">
        <v>168.3</v>
      </c>
      <c r="I55" s="220">
        <v>166.98</v>
      </c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21" t="s">
        <v>108</v>
      </c>
      <c r="F56" s="321" t="s">
        <v>108</v>
      </c>
      <c r="G56" s="101" t="s">
        <v>108</v>
      </c>
      <c r="H56" s="220">
        <v>120</v>
      </c>
      <c r="I56" s="220">
        <v>200</v>
      </c>
      <c r="J56" s="223"/>
      <c r="K56" s="223"/>
      <c r="L56" s="310"/>
      <c r="M56" s="312"/>
      <c r="N56" s="312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7" t="s">
        <v>108</v>
      </c>
      <c r="F57" s="277" t="s">
        <v>108</v>
      </c>
      <c r="G57" s="101" t="s">
        <v>108</v>
      </c>
      <c r="H57" s="220"/>
      <c r="I57" s="223" t="s">
        <v>269</v>
      </c>
      <c r="J57" s="220"/>
      <c r="K57" s="223"/>
      <c r="L57" s="277"/>
      <c r="M57" s="223"/>
      <c r="N57" s="223"/>
      <c r="O57" s="227"/>
      <c r="P57" s="224"/>
    </row>
    <row r="58" spans="1:16" ht="18" customHeight="1">
      <c r="A58" s="218">
        <v>54</v>
      </c>
      <c r="B58" s="231" t="s">
        <v>96</v>
      </c>
      <c r="C58" s="230" t="s">
        <v>45</v>
      </c>
      <c r="D58" s="240"/>
      <c r="E58" s="323">
        <v>40.934000000000005</v>
      </c>
      <c r="F58" s="323">
        <v>55.56</v>
      </c>
      <c r="G58" s="101">
        <v>41.3</v>
      </c>
      <c r="H58" s="240">
        <v>46.48</v>
      </c>
      <c r="I58" s="240">
        <v>32.85</v>
      </c>
      <c r="J58" s="240"/>
      <c r="K58" s="234"/>
      <c r="L58" s="240"/>
      <c r="M58" s="320"/>
      <c r="N58" s="240"/>
      <c r="O58" s="240"/>
      <c r="P58" s="240"/>
    </row>
    <row r="59" spans="1:16" ht="15.75">
      <c r="A59" s="218">
        <v>55</v>
      </c>
      <c r="B59" s="219" t="s">
        <v>97</v>
      </c>
      <c r="C59" s="218" t="s">
        <v>45</v>
      </c>
      <c r="D59" s="224"/>
      <c r="E59" s="323">
        <v>59.45</v>
      </c>
      <c r="F59" s="323">
        <v>67.55</v>
      </c>
      <c r="G59" s="101">
        <v>56.2</v>
      </c>
      <c r="H59" s="240">
        <v>49.68</v>
      </c>
      <c r="I59" s="240">
        <v>55.73</v>
      </c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23">
        <v>183.595</v>
      </c>
      <c r="F60" s="323">
        <v>188.31</v>
      </c>
      <c r="G60" s="101">
        <v>140.5</v>
      </c>
      <c r="H60" s="240">
        <v>260.88</v>
      </c>
      <c r="I60" s="240">
        <v>209.73</v>
      </c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198</v>
      </c>
      <c r="C61" s="218" t="s">
        <v>4</v>
      </c>
      <c r="D61" s="224"/>
      <c r="E61" s="323">
        <v>442.575</v>
      </c>
      <c r="F61" s="323">
        <v>345.01</v>
      </c>
      <c r="G61" s="101">
        <v>450.5</v>
      </c>
      <c r="H61" s="240">
        <v>556.38</v>
      </c>
      <c r="I61" s="240">
        <v>609.38</v>
      </c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99</v>
      </c>
      <c r="C62" s="218" t="s">
        <v>4</v>
      </c>
      <c r="D62" s="224"/>
      <c r="E62" s="323">
        <v>281.8666666666667</v>
      </c>
      <c r="F62" s="323">
        <v>268.53</v>
      </c>
      <c r="G62" s="101">
        <v>418</v>
      </c>
      <c r="H62" s="240">
        <v>256.87</v>
      </c>
      <c r="I62" s="240">
        <v>243.2</v>
      </c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195</v>
      </c>
      <c r="C63" s="218" t="s">
        <v>4</v>
      </c>
      <c r="D63" s="224"/>
      <c r="E63" s="223" t="s">
        <v>108</v>
      </c>
      <c r="F63" s="223" t="s">
        <v>108</v>
      </c>
      <c r="G63" s="101" t="s">
        <v>108</v>
      </c>
      <c r="H63" s="240">
        <v>343.5</v>
      </c>
      <c r="I63" s="240">
        <v>340.5</v>
      </c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23">
        <v>457.9666666666667</v>
      </c>
      <c r="F64" s="323">
        <v>424.63</v>
      </c>
      <c r="G64" s="101">
        <v>335</v>
      </c>
      <c r="H64" s="240">
        <v>364.73</v>
      </c>
      <c r="I64" s="240">
        <v>354.73</v>
      </c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23">
        <v>289.875</v>
      </c>
      <c r="F65" s="323">
        <v>289.88</v>
      </c>
      <c r="G65" s="101">
        <v>225</v>
      </c>
      <c r="H65" s="240">
        <v>230.75</v>
      </c>
      <c r="I65" s="240">
        <v>224.5</v>
      </c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23" t="s">
        <v>108</v>
      </c>
      <c r="F66" s="323" t="s">
        <v>108</v>
      </c>
      <c r="G66" s="101" t="s">
        <v>108</v>
      </c>
      <c r="H66" s="240"/>
      <c r="I66" s="240"/>
      <c r="J66" s="240"/>
      <c r="K66" s="234"/>
      <c r="L66" s="311"/>
      <c r="M66" s="313"/>
      <c r="N66" s="314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23">
        <v>54.94</v>
      </c>
      <c r="F67" s="323">
        <v>49.96</v>
      </c>
      <c r="G67" s="101">
        <v>54.300000000000004</v>
      </c>
      <c r="H67" s="240">
        <v>55.43</v>
      </c>
      <c r="I67" s="240">
        <v>54.18</v>
      </c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23">
        <v>55.05</v>
      </c>
      <c r="F68" s="323">
        <v>51.7</v>
      </c>
      <c r="G68" s="101">
        <v>51.45</v>
      </c>
      <c r="H68" s="240">
        <v>63.95</v>
      </c>
      <c r="I68" s="240">
        <v>48.93</v>
      </c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23">
        <v>119.7</v>
      </c>
      <c r="F69" s="323">
        <v>110.95</v>
      </c>
      <c r="G69" s="101">
        <v>124.16666666666667</v>
      </c>
      <c r="H69" s="240">
        <v>109.88</v>
      </c>
      <c r="I69" s="240">
        <v>96.08</v>
      </c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23">
        <v>84.16</v>
      </c>
      <c r="F70" s="323">
        <v>90.95</v>
      </c>
      <c r="G70" s="101">
        <v>66.95</v>
      </c>
      <c r="H70" s="240">
        <v>63.98</v>
      </c>
      <c r="I70" s="240">
        <v>64.6</v>
      </c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100</v>
      </c>
      <c r="C71" s="218" t="s">
        <v>4</v>
      </c>
      <c r="D71" s="224"/>
      <c r="E71" s="323">
        <v>12.95</v>
      </c>
      <c r="F71" s="323">
        <v>11.88</v>
      </c>
      <c r="G71" s="101">
        <v>11.299999999999999</v>
      </c>
      <c r="H71" s="240">
        <v>11.48</v>
      </c>
      <c r="I71" s="240">
        <v>13.2</v>
      </c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101</v>
      </c>
      <c r="C72" s="218" t="s">
        <v>4</v>
      </c>
      <c r="D72" s="224"/>
      <c r="E72" s="323">
        <v>10.4</v>
      </c>
      <c r="F72" s="323">
        <v>10.4</v>
      </c>
      <c r="G72" s="101">
        <v>10.4</v>
      </c>
      <c r="H72" s="240">
        <v>11.48</v>
      </c>
      <c r="I72" s="240">
        <v>13.2</v>
      </c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23">
        <v>441.13199999999995</v>
      </c>
      <c r="F73" s="323">
        <v>439.18</v>
      </c>
      <c r="G73" s="101">
        <v>545</v>
      </c>
      <c r="H73" s="240">
        <v>478</v>
      </c>
      <c r="I73" s="240">
        <v>769.45</v>
      </c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107</v>
      </c>
      <c r="C74" s="218" t="s">
        <v>4</v>
      </c>
      <c r="D74" s="224"/>
      <c r="E74" s="277">
        <v>1650.75</v>
      </c>
      <c r="F74" s="323">
        <v>2000.75</v>
      </c>
      <c r="G74" s="101">
        <v>1485.75</v>
      </c>
      <c r="H74" s="240">
        <v>1922</v>
      </c>
      <c r="I74" s="240">
        <v>1759.5</v>
      </c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1">
        <f aca="true" t="shared" si="0" ref="D75:O75">SUM(D5:D74)</f>
        <v>0</v>
      </c>
      <c r="E75" s="271">
        <f t="shared" si="0"/>
        <v>10840.593833333334</v>
      </c>
      <c r="F75" s="271">
        <f t="shared" si="0"/>
        <v>11314.16</v>
      </c>
      <c r="G75" s="271">
        <f t="shared" si="0"/>
        <v>11565.994999999999</v>
      </c>
      <c r="H75" s="271">
        <f t="shared" si="0"/>
        <v>12492.399999999998</v>
      </c>
      <c r="I75" s="271">
        <f t="shared" si="0"/>
        <v>12667.810000000003</v>
      </c>
      <c r="J75" s="271">
        <f t="shared" si="0"/>
        <v>0</v>
      </c>
      <c r="K75" s="271">
        <f t="shared" si="0"/>
        <v>0</v>
      </c>
      <c r="L75" s="271">
        <f t="shared" si="0"/>
        <v>0</v>
      </c>
      <c r="M75" s="271">
        <f t="shared" si="0"/>
        <v>0</v>
      </c>
      <c r="N75" s="271">
        <f t="shared" si="0"/>
        <v>0</v>
      </c>
      <c r="O75" s="271">
        <f t="shared" si="0"/>
        <v>0</v>
      </c>
      <c r="P75" s="271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200</v>
      </c>
      <c r="B78" s="86"/>
      <c r="C78" s="87"/>
      <c r="D78" s="88"/>
      <c r="E78" s="88"/>
      <c r="F78" s="89"/>
      <c r="G78" s="89"/>
      <c r="H78" s="86"/>
      <c r="I78" s="91" t="s">
        <v>144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268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240</v>
      </c>
      <c r="E3" s="215" t="s">
        <v>241</v>
      </c>
      <c r="F3" s="216" t="s">
        <v>242</v>
      </c>
      <c r="G3" s="213" t="s">
        <v>243</v>
      </c>
      <c r="H3" s="213" t="s">
        <v>244</v>
      </c>
      <c r="I3" s="213" t="s">
        <v>245</v>
      </c>
      <c r="J3" s="213" t="s">
        <v>246</v>
      </c>
      <c r="K3" s="216" t="s">
        <v>247</v>
      </c>
      <c r="L3" s="213" t="s">
        <v>248</v>
      </c>
      <c r="M3" s="213" t="s">
        <v>249</v>
      </c>
      <c r="N3" s="215" t="s">
        <v>250</v>
      </c>
      <c r="O3" s="215" t="s">
        <v>251</v>
      </c>
      <c r="P3" s="217" t="s">
        <v>252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108</v>
      </c>
      <c r="M22" s="312" t="s">
        <v>108</v>
      </c>
      <c r="N22" s="223" t="s">
        <v>108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7">
        <v>142.4</v>
      </c>
      <c r="M32" s="310">
        <v>104.45</v>
      </c>
      <c r="N32" s="277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108</v>
      </c>
      <c r="J33" s="220">
        <v>80</v>
      </c>
      <c r="K33" s="223" t="s">
        <v>108</v>
      </c>
      <c r="L33" s="277" t="s">
        <v>108</v>
      </c>
      <c r="M33" s="310" t="s">
        <v>108</v>
      </c>
      <c r="N33" s="277" t="s">
        <v>108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2">
        <v>306</v>
      </c>
      <c r="F36" s="272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7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09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108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108</v>
      </c>
      <c r="K55" s="223">
        <v>100</v>
      </c>
      <c r="L55" s="310" t="s">
        <v>108</v>
      </c>
      <c r="M55" s="312" t="s">
        <v>108</v>
      </c>
      <c r="N55" s="312" t="s">
        <v>108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108</v>
      </c>
      <c r="J56" s="220">
        <v>36.45</v>
      </c>
      <c r="K56" s="223" t="s">
        <v>108</v>
      </c>
      <c r="L56" s="277" t="s">
        <v>108</v>
      </c>
      <c r="M56" s="223" t="s">
        <v>108</v>
      </c>
      <c r="N56" s="223" t="s">
        <v>108</v>
      </c>
      <c r="O56" s="227"/>
      <c r="P56" s="224"/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108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108</v>
      </c>
      <c r="J65" s="240">
        <v>310</v>
      </c>
      <c r="K65" s="234" t="s">
        <v>108</v>
      </c>
      <c r="L65" s="311" t="s">
        <v>108</v>
      </c>
      <c r="M65" s="313" t="s">
        <v>108</v>
      </c>
      <c r="N65" s="314" t="s">
        <v>108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1">
        <f>SUM(D4:D73)</f>
        <v>11883.089999999998</v>
      </c>
      <c r="E74" s="271">
        <f aca="true" t="shared" si="0" ref="E74:L74">SUM(E4:E73)</f>
        <v>11945.849999999999</v>
      </c>
      <c r="F74" s="271">
        <f t="shared" si="0"/>
        <v>12141.21</v>
      </c>
      <c r="G74" s="271">
        <f t="shared" si="0"/>
        <v>12203.77</v>
      </c>
      <c r="H74" s="271">
        <v>12155.58</v>
      </c>
      <c r="I74" s="271">
        <f>SUM(I4:I73)</f>
        <v>12252.758333333337</v>
      </c>
      <c r="J74" s="271">
        <f>SUM(J4:J73)</f>
        <v>11923.02</v>
      </c>
      <c r="K74" s="271">
        <f t="shared" si="0"/>
        <v>12361.07</v>
      </c>
      <c r="L74" s="271">
        <f t="shared" si="0"/>
        <v>11572.760000000002</v>
      </c>
      <c r="M74" s="271">
        <f>SUM(M4:M73)</f>
        <v>11711.420000000006</v>
      </c>
      <c r="N74" s="271">
        <f>SUM(N4:N73)</f>
        <v>11574.62</v>
      </c>
      <c r="O74" s="271">
        <f>SUM(O4:O73)</f>
        <v>0</v>
      </c>
      <c r="P74" s="271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144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254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217</v>
      </c>
      <c r="E3" s="215" t="s">
        <v>218</v>
      </c>
      <c r="F3" s="216" t="s">
        <v>219</v>
      </c>
      <c r="G3" s="213" t="s">
        <v>220</v>
      </c>
      <c r="H3" s="213" t="s">
        <v>221</v>
      </c>
      <c r="I3" s="213" t="s">
        <v>222</v>
      </c>
      <c r="J3" s="213" t="s">
        <v>223</v>
      </c>
      <c r="K3" s="216" t="s">
        <v>224</v>
      </c>
      <c r="L3" s="213" t="s">
        <v>225</v>
      </c>
      <c r="M3" s="213" t="s">
        <v>226</v>
      </c>
      <c r="N3" s="215" t="s">
        <v>227</v>
      </c>
      <c r="O3" s="215" t="s">
        <v>228</v>
      </c>
      <c r="P3" s="217" t="s">
        <v>229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2">
        <v>291.78</v>
      </c>
      <c r="F36" s="272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7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1">
        <f>SUM(D4:D73)</f>
        <v>11085.169999999998</v>
      </c>
      <c r="E74" s="271">
        <f aca="true" t="shared" si="0" ref="E74:M74">SUM(E4:E73)</f>
        <v>11488.130000000003</v>
      </c>
      <c r="F74" s="271">
        <f t="shared" si="0"/>
        <v>10937.630000000001</v>
      </c>
      <c r="G74" s="271">
        <f t="shared" si="0"/>
        <v>10997.449999999999</v>
      </c>
      <c r="H74" s="271">
        <f t="shared" si="0"/>
        <v>11200.490000000002</v>
      </c>
      <c r="I74" s="271">
        <f t="shared" si="0"/>
        <v>11114.02</v>
      </c>
      <c r="J74" s="271">
        <f t="shared" si="0"/>
        <v>11109.2</v>
      </c>
      <c r="K74" s="271">
        <f t="shared" si="0"/>
        <v>11580.62</v>
      </c>
      <c r="L74" s="271">
        <f t="shared" si="0"/>
        <v>11502.55</v>
      </c>
      <c r="M74" s="271">
        <f t="shared" si="0"/>
        <v>11222.300000000003</v>
      </c>
      <c r="N74" s="271">
        <f>SUM(N4:N73)</f>
        <v>10935.24</v>
      </c>
      <c r="O74" s="271">
        <f>SUM(O4:O73)</f>
        <v>11636.53</v>
      </c>
      <c r="P74" s="271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176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199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202</v>
      </c>
      <c r="E3" s="215" t="s">
        <v>203</v>
      </c>
      <c r="F3" s="216" t="s">
        <v>204</v>
      </c>
      <c r="G3" s="213" t="s">
        <v>205</v>
      </c>
      <c r="H3" s="213" t="s">
        <v>206</v>
      </c>
      <c r="I3" s="213" t="s">
        <v>207</v>
      </c>
      <c r="J3" s="213" t="s">
        <v>208</v>
      </c>
      <c r="K3" s="216" t="s">
        <v>209</v>
      </c>
      <c r="L3" s="213" t="s">
        <v>210</v>
      </c>
      <c r="M3" s="213" t="s">
        <v>211</v>
      </c>
      <c r="N3" s="215" t="s">
        <v>212</v>
      </c>
      <c r="O3" s="215" t="s">
        <v>213</v>
      </c>
      <c r="P3" s="217" t="s">
        <v>214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87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194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118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196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96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97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198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99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195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100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101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107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1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200</v>
      </c>
      <c r="B76" s="86"/>
      <c r="C76" s="87"/>
      <c r="D76" s="88"/>
      <c r="E76" s="88"/>
      <c r="F76" s="89"/>
      <c r="G76" s="89"/>
      <c r="H76" s="86"/>
      <c r="I76" s="91" t="s">
        <v>176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199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179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5">
      <c r="A3" s="156" t="s">
        <v>160</v>
      </c>
      <c r="B3" s="156" t="s">
        <v>1</v>
      </c>
      <c r="C3" s="157" t="s">
        <v>2</v>
      </c>
      <c r="D3" s="158" t="s">
        <v>180</v>
      </c>
      <c r="E3" s="158" t="s">
        <v>181</v>
      </c>
      <c r="F3" s="159" t="s">
        <v>182</v>
      </c>
      <c r="G3" s="156" t="s">
        <v>183</v>
      </c>
      <c r="H3" s="156" t="s">
        <v>184</v>
      </c>
      <c r="I3" s="156" t="s">
        <v>185</v>
      </c>
      <c r="J3" s="156" t="s">
        <v>186</v>
      </c>
      <c r="K3" s="159" t="s">
        <v>187</v>
      </c>
      <c r="L3" s="156" t="s">
        <v>188</v>
      </c>
      <c r="M3" s="156" t="s">
        <v>189</v>
      </c>
      <c r="N3" s="158" t="s">
        <v>190</v>
      </c>
      <c r="O3" s="158" t="s">
        <v>191</v>
      </c>
      <c r="P3" s="202" t="s">
        <v>192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83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82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84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85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87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194</v>
      </c>
      <c r="C40" s="161" t="s">
        <v>4</v>
      </c>
      <c r="D40" s="169" t="s">
        <v>108</v>
      </c>
      <c r="E40" s="169" t="s">
        <v>108</v>
      </c>
      <c r="F40" s="169" t="s">
        <v>108</v>
      </c>
      <c r="G40" s="169" t="s">
        <v>108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118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196</v>
      </c>
      <c r="C52" s="161" t="s">
        <v>4</v>
      </c>
      <c r="D52" s="169" t="s">
        <v>108</v>
      </c>
      <c r="E52" s="169" t="s">
        <v>108</v>
      </c>
      <c r="F52" s="169" t="s">
        <v>108</v>
      </c>
      <c r="G52" s="169" t="s">
        <v>108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96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97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198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99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195</v>
      </c>
      <c r="C61" s="161" t="s">
        <v>4</v>
      </c>
      <c r="D61" s="169" t="s">
        <v>108</v>
      </c>
      <c r="E61" s="169" t="s">
        <v>108</v>
      </c>
      <c r="F61" s="169" t="s">
        <v>108</v>
      </c>
      <c r="G61" s="169" t="s">
        <v>108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100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101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107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200</v>
      </c>
      <c r="C76" s="190"/>
      <c r="D76" s="191"/>
      <c r="E76" s="191"/>
      <c r="F76" s="188"/>
      <c r="G76" s="188"/>
      <c r="I76" s="192" t="s">
        <v>176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199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161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162</v>
      </c>
      <c r="E3" s="123" t="s">
        <v>163</v>
      </c>
      <c r="F3" s="124" t="s">
        <v>164</v>
      </c>
      <c r="G3" s="125" t="s">
        <v>165</v>
      </c>
      <c r="H3" s="125" t="s">
        <v>166</v>
      </c>
      <c r="I3" s="125" t="s">
        <v>167</v>
      </c>
      <c r="J3" s="125" t="s">
        <v>168</v>
      </c>
      <c r="K3" s="124" t="s">
        <v>169</v>
      </c>
      <c r="L3" s="125" t="s">
        <v>170</v>
      </c>
      <c r="M3" s="125" t="s">
        <v>171</v>
      </c>
      <c r="N3" s="123" t="s">
        <v>172</v>
      </c>
      <c r="O3" s="123" t="s">
        <v>173</v>
      </c>
      <c r="P3" s="123" t="s">
        <v>174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177</v>
      </c>
      <c r="B73" s="86"/>
      <c r="C73" s="87"/>
      <c r="D73" s="88"/>
      <c r="E73" s="88"/>
      <c r="F73" s="89"/>
      <c r="G73" s="89"/>
      <c r="I73" s="91" t="s">
        <v>176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175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145</v>
      </c>
      <c r="E3" s="123" t="s">
        <v>146</v>
      </c>
      <c r="F3" s="124" t="s">
        <v>147</v>
      </c>
      <c r="G3" s="125" t="s">
        <v>148</v>
      </c>
      <c r="H3" s="125" t="s">
        <v>149</v>
      </c>
      <c r="I3" s="125" t="s">
        <v>150</v>
      </c>
      <c r="J3" s="125" t="s">
        <v>151</v>
      </c>
      <c r="K3" s="124" t="s">
        <v>152</v>
      </c>
      <c r="L3" s="125" t="s">
        <v>153</v>
      </c>
      <c r="M3" s="125" t="s">
        <v>154</v>
      </c>
      <c r="N3" s="123" t="s">
        <v>155</v>
      </c>
      <c r="O3" s="123" t="s">
        <v>156</v>
      </c>
      <c r="P3" s="123" t="s">
        <v>157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143</v>
      </c>
      <c r="B73" s="86"/>
      <c r="C73" s="87"/>
      <c r="D73" s="88"/>
      <c r="E73" s="88"/>
      <c r="F73" s="89"/>
      <c r="G73" s="90"/>
      <c r="I73" s="91" t="s">
        <v>144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158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2022-10-31T02:59:37Z</cp:lastPrinted>
  <dcterms:created xsi:type="dcterms:W3CDTF">2002-04-30T01:55:50Z</dcterms:created>
  <dcterms:modified xsi:type="dcterms:W3CDTF">2023-10-03T04:11:38Z</dcterms:modified>
  <cp:category/>
  <cp:version/>
  <cp:contentType/>
  <cp:contentStatus/>
</cp:coreProperties>
</file>