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90" windowWidth="17400" windowHeight="11640" firstSheet="4" activeTab="11"/>
  </bookViews>
  <sheets>
    <sheet name="на 01.02.2017" sheetId="1" r:id="rId1"/>
    <sheet name="на 01.03.2017" sheetId="2" r:id="rId2"/>
    <sheet name="на 01.04.2017" sheetId="3" r:id="rId3"/>
    <sheet name="01.05.2017" sheetId="4" r:id="rId4"/>
    <sheet name="01.06.2017" sheetId="5" r:id="rId5"/>
    <sheet name="01.07.2017" sheetId="6" r:id="rId6"/>
    <sheet name="01.08.2017" sheetId="7" r:id="rId7"/>
    <sheet name="01.09.2017" sheetId="8" r:id="rId8"/>
    <sheet name="01.10.2017" sheetId="9" r:id="rId9"/>
    <sheet name="01.11.2017" sheetId="10" r:id="rId10"/>
    <sheet name="01.12.2017" sheetId="11" r:id="rId11"/>
    <sheet name="01.01.2018" sheetId="12" r:id="rId12"/>
  </sheets>
  <definedNames>
    <definedName name="_xlnm.Print_Area" localSheetId="0">'на 01.02.2017'!#REF!</definedName>
  </definedNames>
  <calcPr fullCalcOnLoad="1"/>
</workbook>
</file>

<file path=xl/sharedStrings.xml><?xml version="1.0" encoding="utf-8"?>
<sst xmlns="http://schemas.openxmlformats.org/spreadsheetml/2006/main" count="1104" uniqueCount="120">
  <si>
    <t>Процент исполнения к году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</si>
  <si>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</si>
  <si>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</si>
  <si>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</si>
  <si>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установленых дифференцированных нормативов отчислений в местные бюджеты</t>
  </si>
  <si>
    <t>Транспортный налог</t>
  </si>
  <si>
    <t>Денежные взыскания (штрафы) за адмиистративные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</si>
  <si>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ИСТОЧНИКИ ФИНАНСИРОВАНИЯ ДЕФИЦИТА БЮДЖЕТОВ - ВСЕГО</t>
  </si>
  <si>
    <t>Итого источников внутреннего финансирования дефицитов бюджетов</t>
  </si>
  <si>
    <t>Кредиты кредитных организаций в валюте РФ</t>
  </si>
  <si>
    <t>Получение кредитов от кредитных организаций бюджетами субъектов  в валюте Российской Федерации</t>
  </si>
  <si>
    <t>Погашение бюджетами субъекта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</si>
  <si>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</si>
  <si>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субъекта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</si>
  <si>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</si>
  <si>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Наименование</t>
  </si>
  <si>
    <t>Налоги на совокупный доход</t>
  </si>
  <si>
    <t>Налоги на имущество</t>
  </si>
  <si>
    <t>Земельный налог</t>
  </si>
  <si>
    <t>Государственная пошлина</t>
  </si>
  <si>
    <t>ВСЕГО ДОХОДОВ</t>
  </si>
  <si>
    <t>РАСХОДЫ</t>
  </si>
  <si>
    <t>Образование</t>
  </si>
  <si>
    <t>Социальная политика</t>
  </si>
  <si>
    <t>ИТОГО РАСХОДОВ</t>
  </si>
  <si>
    <t>Налоги на прибыль, доходы</t>
  </si>
  <si>
    <t>Единый налог на вмененный доход для  отдельных видов деятельности</t>
  </si>
  <si>
    <t>Доходы от использования имущества , находящегося в государственной и муниципальной собственности</t>
  </si>
  <si>
    <t>Платежи при пользовании природными ресурсами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</si>
  <si>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</si>
  <si>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</si>
  <si>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</si>
  <si>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поступления </t>
  </si>
  <si>
    <t>Национальная оборона</t>
  </si>
  <si>
    <t>Иные межбюджетные трансферты</t>
  </si>
  <si>
    <t>Доходы от продажи материальных и нематериальных активов</t>
  </si>
  <si>
    <t>Штрафные санкции, возмещение ущерба</t>
  </si>
  <si>
    <t xml:space="preserve">Здравоохранение </t>
  </si>
  <si>
    <t xml:space="preserve">Культура и  кинематография </t>
  </si>
  <si>
    <t>Жилищно-коммунальное хозяйство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</si>
  <si>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</si>
  <si>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</si>
  <si>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Единый сельскохохяйственный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</si>
  <si>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</si>
  <si>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</si>
  <si>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Денежные взыскания ( 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</si>
  <si>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</si>
  <si>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</si>
  <si>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</si>
  <si>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Плата за негативное воздействие на окружающую среду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</si>
  <si>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кодеса Российской Федерации </t>
  </si>
  <si>
    <t>ИТОГО НАЛОГОВЫЕ И НЕНАЛОГОВЫЕ ДОХОДЫ</t>
  </si>
  <si>
    <t>Доходы от возмещения ущерба при возниконовении страховых случаев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</si>
  <si>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</si>
  <si>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</si>
  <si>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Бюджетные кредиты от других бюджетов бюджетной системы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</si>
  <si>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</si>
  <si>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</si>
  <si>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</si>
  <si>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</si>
  <si>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налогооблажения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</si>
  <si>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</si>
  <si>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</si>
  <si>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</si>
  <si>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</si>
  <si>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</si>
  <si>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</si>
  <si>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</si>
  <si>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</si>
  <si>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</si>
  <si>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</si>
  <si>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</si>
  <si>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</si>
  <si>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</si>
  <si>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</si>
  <si>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</si>
  <si>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</si>
  <si>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</si>
  <si>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</si>
  <si>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</si>
  <si>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</si>
  <si>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</si>
  <si>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Операции по управлению остатками средств на единых счетах бюджетов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</si>
  <si>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</si>
  <si>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</si>
  <si>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Информация об исполнении бюджета муниципального образования  - Осинниковский городской округ на 01 февраля 2017 года</t>
  </si>
  <si>
    <t>Утверждено Решением на 2017 год, с учетом изменений</t>
  </si>
  <si>
    <t>Исполнено на      01 февраля 2017 года</t>
  </si>
  <si>
    <t>Государственная пошлина за государственную регистрацию, а также за совершение прочих юридически значимых действий (при обращении через многофункциональный центр)</t>
  </si>
  <si>
    <t>Дотации на выравнивание бюджетной обеспеченности</t>
  </si>
  <si>
    <t xml:space="preserve">Прочие безвозмездные поступления </t>
  </si>
  <si>
    <t>Информация об исполнении бюджета муниципального образования  - Осинниковский городской округ на 01 марта 2017 года</t>
  </si>
  <si>
    <t>Исполнено на      01 марта 2017 года</t>
  </si>
  <si>
    <t>Информация об исполнении бюджета муниципального образования  - Осинниковский городской округ на 01 апреля 2017 года</t>
  </si>
  <si>
    <t>Исполнено на      01 апреля 2017 года</t>
  </si>
  <si>
    <t xml:space="preserve">              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</si>
  <si>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</si>
  <si>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</si>
  <si>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Штрафы, санкции, возмещение ущерба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</si>
  <si>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</si>
  <si>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Информация об исполнении бюджета муниципального образования  - Осинниковский городской округ на 01 мая 2017 года</t>
  </si>
  <si>
    <t>Исполнено на      01 мая 2017 года</t>
  </si>
  <si>
    <t>Информация об исполнении бюджета муниципального образования  - Осинниковский городской округ на 01 июня 2017 года</t>
  </si>
  <si>
    <t>Исполнено на      01 июня  2017 года</t>
  </si>
  <si>
    <t>Информация об исполнении бюджета муниципального образования  - Осинниковский городской округ на 01 июля 2017 года</t>
  </si>
  <si>
    <t>Исполнено на      01 июля  2017 года</t>
  </si>
  <si>
    <t>Здравоохранение</t>
  </si>
  <si>
    <t>Информация об исполнении бюджета муниципального образования  - Осинниковский городской округ на 01 августа 2017 года</t>
  </si>
  <si>
    <t>Исполнено на      01 августа  2017 года</t>
  </si>
  <si>
    <t>Информация об исполнении бюджета муниципального образования  - Осинниковский городской округ на 01 сентября  2017 года</t>
  </si>
  <si>
    <t>Исполнено на      01 сентября  2017 года</t>
  </si>
  <si>
    <t>Информация об исполнении бюджета муниципального образования  - Осинниковский городской округ на 01 октября  2017 года</t>
  </si>
  <si>
    <t>Исполнено на      01 октября  2017 года</t>
  </si>
  <si>
    <t>Информация об исполнении бюджета муниципального образования  - Осинниковский городской округ на 01 ноября  2017 года</t>
  </si>
  <si>
    <t>Исполнено на      01 ноября  2017 года</t>
  </si>
  <si>
    <t xml:space="preserve">Налог на прибыль зачислявшийся до 1 ноября 2005 года в местные бюджеты, мобилизуемый на территории городских округов </t>
  </si>
  <si>
    <t>Информация об исполнении бюджета муниципального образования  - Осинниковский городской округ на 01 декабря  2017 года</t>
  </si>
  <si>
    <t>Исполнено на      01 декабря  2017 года</t>
  </si>
  <si>
    <t>Информация об исполнении бюджета муниципального образования  - Осинниковский городской округ за  2017 год</t>
  </si>
  <si>
    <t>Исполнено за  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</si>
</sst>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000"/>
    <numFmt numFmtId="167" formatCode="#\ ##0.00"/>
    <numFmt numFmtId="168" formatCode="#,##0.0"/>
    <numFmt numFmtId="169" formatCode="#,##0.000"/>
    <numFmt numFmtId="170" formatCode="0.0%"/>
  </numFmts>
  <fonts count="46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NumberFormat="1" applyFont="1" applyFill="1" applyAlignment="1">
      <alignment horizontal="center"/>
    </xf>
    <xf numFmtId="168" fontId="3" fillId="32" borderId="10" xfId="0" applyNumberFormat="1" applyFont="1" applyFill="1" applyBorder="1" applyAlignment="1">
      <alignment horizontal="right"/>
    </xf>
    <xf numFmtId="164" fontId="3" fillId="32" borderId="10" xfId="0" applyNumberFormat="1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 horizontal="center" vertical="justify" wrapText="1"/>
    </xf>
    <xf numFmtId="2" fontId="3" fillId="32" borderId="12" xfId="0" applyNumberFormat="1" applyFont="1" applyFill="1" applyBorder="1" applyAlignment="1">
      <alignment horizontal="center" vertical="center" wrapText="1"/>
    </xf>
    <xf numFmtId="4" fontId="3" fillId="32" borderId="0" xfId="0" applyNumberFormat="1" applyFont="1" applyFill="1" applyBorder="1" applyAlignment="1">
      <alignment horizontal="center" vertical="justify" wrapText="1"/>
    </xf>
    <xf numFmtId="0" fontId="3" fillId="32" borderId="13" xfId="0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justify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168" fontId="4" fillId="32" borderId="10" xfId="0" applyNumberFormat="1" applyFont="1" applyFill="1" applyBorder="1" applyAlignment="1">
      <alignment horizontal="right"/>
    </xf>
    <xf numFmtId="164" fontId="4" fillId="32" borderId="10" xfId="0" applyNumberFormat="1" applyFont="1" applyFill="1" applyBorder="1" applyAlignment="1">
      <alignment horizontal="right"/>
    </xf>
    <xf numFmtId="168" fontId="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/>
    </xf>
    <xf numFmtId="4" fontId="3" fillId="0" borderId="11" xfId="0" applyNumberFormat="1" applyFont="1" applyFill="1" applyBorder="1" applyAlignment="1">
      <alignment horizontal="center" vertical="justify" wrapText="1"/>
    </xf>
    <xf numFmtId="4" fontId="3" fillId="0" borderId="0" xfId="0" applyNumberFormat="1" applyFont="1" applyFill="1" applyBorder="1" applyAlignment="1">
      <alignment horizontal="center" vertical="justify" wrapText="1"/>
    </xf>
    <xf numFmtId="4" fontId="3" fillId="0" borderId="14" xfId="0" applyNumberFormat="1" applyFont="1" applyFill="1" applyBorder="1" applyAlignment="1">
      <alignment horizontal="center" vertical="justify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right"/>
    </xf>
    <xf numFmtId="168" fontId="4" fillId="0" borderId="10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32" borderId="10" xfId="0" applyNumberFormat="1" applyFont="1" applyFill="1" applyBorder="1" applyAlignment="1">
      <alignment horizontal="center" wrapText="1"/>
    </xf>
    <xf numFmtId="0" fontId="4" fillId="32" borderId="10" xfId="0" applyNumberFormat="1" applyFont="1" applyFill="1" applyBorder="1" applyAlignment="1">
      <alignment wrapText="1"/>
    </xf>
    <xf numFmtId="0" fontId="3" fillId="32" borderId="10" xfId="0" applyNumberFormat="1" applyFont="1" applyFill="1" applyBorder="1" applyAlignment="1">
      <alignment wrapText="1"/>
    </xf>
    <xf numFmtId="49" fontId="3" fillId="32" borderId="0" xfId="0" applyNumberFormat="1" applyFont="1" applyFill="1" applyAlignment="1">
      <alignment wrapText="1"/>
    </xf>
    <xf numFmtId="49" fontId="3" fillId="32" borderId="10" xfId="0" applyNumberFormat="1" applyFont="1" applyFill="1" applyBorder="1" applyAlignment="1">
      <alignment wrapText="1"/>
    </xf>
    <xf numFmtId="49" fontId="4" fillId="32" borderId="16" xfId="0" applyNumberFormat="1" applyFont="1" applyFill="1" applyBorder="1" applyAlignment="1">
      <alignment wrapText="1"/>
    </xf>
    <xf numFmtId="0" fontId="3" fillId="32" borderId="0" xfId="0" applyNumberFormat="1" applyFont="1" applyFill="1" applyAlignment="1">
      <alignment wrapText="1"/>
    </xf>
    <xf numFmtId="169" fontId="3" fillId="32" borderId="1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/>
    </xf>
    <xf numFmtId="0" fontId="4" fillId="32" borderId="0" xfId="0" applyNumberFormat="1" applyFont="1" applyFill="1" applyBorder="1" applyAlignment="1">
      <alignment wrapText="1"/>
    </xf>
    <xf numFmtId="4" fontId="4" fillId="32" borderId="0" xfId="0" applyNumberFormat="1" applyFont="1" applyFill="1" applyBorder="1" applyAlignment="1">
      <alignment horizontal="right"/>
    </xf>
    <xf numFmtId="168" fontId="4" fillId="32" borderId="0" xfId="0" applyNumberFormat="1" applyFont="1" applyFill="1" applyBorder="1" applyAlignment="1">
      <alignment horizontal="right"/>
    </xf>
    <xf numFmtId="164" fontId="4" fillId="32" borderId="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wrapText="1"/>
    </xf>
    <xf numFmtId="4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168" fontId="4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/>
    </xf>
    <xf numFmtId="4" fontId="3" fillId="32" borderId="0" xfId="0" applyNumberFormat="1" applyFont="1" applyFill="1" applyBorder="1" applyAlignment="1">
      <alignment/>
    </xf>
    <xf numFmtId="168" fontId="3" fillId="32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 horizontal="right"/>
    </xf>
    <xf numFmtId="4" fontId="3" fillId="32" borderId="10" xfId="0" applyNumberFormat="1" applyFont="1" applyFill="1" applyBorder="1" applyAlignment="1">
      <alignment/>
    </xf>
    <xf numFmtId="4" fontId="3" fillId="32" borderId="0" xfId="0" applyNumberFormat="1" applyFont="1" applyFill="1" applyBorder="1" applyAlignment="1">
      <alignment/>
    </xf>
    <xf numFmtId="4" fontId="4" fillId="32" borderId="17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4" fillId="32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8" fontId="3" fillId="32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68" fontId="4" fillId="32" borderId="16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168" fontId="3" fillId="32" borderId="16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68" fontId="4" fillId="32" borderId="17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0" xfId="0" applyNumberFormat="1" applyFont="1" applyFill="1" applyAlignment="1">
      <alignment horizontal="center"/>
    </xf>
    <xf numFmtId="164" fontId="6" fillId="32" borderId="0" xfId="0" applyNumberFormat="1" applyFont="1" applyFill="1" applyAlignment="1">
      <alignment/>
    </xf>
    <xf numFmtId="0" fontId="7" fillId="32" borderId="0" xfId="0" applyFont="1" applyFill="1" applyAlignment="1">
      <alignment wrapText="1"/>
    </xf>
    <xf numFmtId="168" fontId="3" fillId="0" borderId="10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wrapText="1"/>
    </xf>
    <xf numFmtId="168" fontId="9" fillId="0" borderId="10" xfId="0" applyNumberFormat="1" applyFont="1" applyFill="1" applyBorder="1" applyAlignment="1">
      <alignment horizontal="right"/>
    </xf>
    <xf numFmtId="164" fontId="9" fillId="32" borderId="10" xfId="0" applyNumberFormat="1" applyFont="1" applyFill="1" applyBorder="1" applyAlignment="1">
      <alignment horizontal="right"/>
    </xf>
    <xf numFmtId="0" fontId="7" fillId="32" borderId="10" xfId="0" applyNumberFormat="1" applyFont="1" applyFill="1" applyBorder="1" applyAlignment="1">
      <alignment wrapText="1"/>
    </xf>
    <xf numFmtId="168" fontId="10" fillId="0" borderId="10" xfId="0" applyNumberFormat="1" applyFont="1" applyFill="1" applyBorder="1" applyAlignment="1">
      <alignment horizontal="right"/>
    </xf>
    <xf numFmtId="164" fontId="10" fillId="32" borderId="10" xfId="0" applyNumberFormat="1" applyFont="1" applyFill="1" applyBorder="1" applyAlignment="1">
      <alignment horizontal="right"/>
    </xf>
    <xf numFmtId="49" fontId="7" fillId="32" borderId="0" xfId="0" applyNumberFormat="1" applyFont="1" applyFill="1" applyAlignment="1">
      <alignment wrapText="1"/>
    </xf>
    <xf numFmtId="49" fontId="7" fillId="32" borderId="10" xfId="0" applyNumberFormat="1" applyFont="1" applyFill="1" applyBorder="1" applyAlignment="1">
      <alignment wrapText="1"/>
    </xf>
    <xf numFmtId="49" fontId="8" fillId="32" borderId="16" xfId="0" applyNumberFormat="1" applyFont="1" applyFill="1" applyBorder="1" applyAlignment="1">
      <alignment wrapText="1"/>
    </xf>
    <xf numFmtId="0" fontId="7" fillId="32" borderId="0" xfId="0" applyNumberFormat="1" applyFont="1" applyFill="1" applyAlignment="1">
      <alignment wrapText="1"/>
    </xf>
    <xf numFmtId="169" fontId="10" fillId="32" borderId="10" xfId="0" applyNumberFormat="1" applyFont="1" applyFill="1" applyBorder="1" applyAlignment="1">
      <alignment horizontal="right"/>
    </xf>
    <xf numFmtId="168" fontId="10" fillId="32" borderId="10" xfId="0" applyNumberFormat="1" applyFont="1" applyFill="1" applyBorder="1" applyAlignment="1">
      <alignment horizontal="right"/>
    </xf>
    <xf numFmtId="0" fontId="11" fillId="32" borderId="10" xfId="0" applyNumberFormat="1" applyFont="1" applyFill="1" applyBorder="1" applyAlignment="1">
      <alignment wrapText="1"/>
    </xf>
    <xf numFmtId="4" fontId="9" fillId="32" borderId="10" xfId="0" applyNumberFormat="1" applyFont="1" applyFill="1" applyBorder="1" applyAlignment="1">
      <alignment horizontal="right"/>
    </xf>
    <xf numFmtId="0" fontId="8" fillId="32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4" fontId="1" fillId="32" borderId="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wrapText="1"/>
    </xf>
    <xf numFmtId="168" fontId="9" fillId="32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7" fillId="32" borderId="10" xfId="0" applyFont="1" applyFill="1" applyBorder="1" applyAlignment="1">
      <alignment vertical="center" wrapText="1"/>
    </xf>
    <xf numFmtId="168" fontId="10" fillId="32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68" fontId="9" fillId="32" borderId="16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168" fontId="10" fillId="32" borderId="16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68" fontId="9" fillId="32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8" fontId="9" fillId="0" borderId="10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168" fontId="9" fillId="0" borderId="17" xfId="0" applyNumberFormat="1" applyFont="1" applyFill="1" applyBorder="1" applyAlignment="1">
      <alignment/>
    </xf>
    <xf numFmtId="0" fontId="1" fillId="32" borderId="0" xfId="0" applyNumberFormat="1" applyFont="1" applyFill="1" applyAlignment="1">
      <alignment horizontal="center" wrapText="1"/>
    </xf>
    <xf numFmtId="0" fontId="3" fillId="32" borderId="19" xfId="0" applyNumberFormat="1" applyFont="1" applyFill="1" applyBorder="1" applyAlignment="1">
      <alignment horizontal="center" vertical="justify" wrapText="1"/>
    </xf>
    <xf numFmtId="0" fontId="3" fillId="32" borderId="20" xfId="0" applyFont="1" applyFill="1" applyBorder="1" applyAlignment="1">
      <alignment vertical="justify" wrapText="1"/>
    </xf>
    <xf numFmtId="0" fontId="3" fillId="32" borderId="21" xfId="0" applyFont="1" applyFill="1" applyBorder="1" applyAlignment="1">
      <alignment vertical="justify" wrapText="1"/>
    </xf>
    <xf numFmtId="4" fontId="3" fillId="32" borderId="22" xfId="0" applyNumberFormat="1" applyFont="1" applyFill="1" applyBorder="1" applyAlignment="1">
      <alignment horizontal="center" vertical="justify" wrapText="1"/>
    </xf>
    <xf numFmtId="4" fontId="3" fillId="32" borderId="23" xfId="0" applyNumberFormat="1" applyFont="1" applyFill="1" applyBorder="1" applyAlignment="1">
      <alignment horizontal="center" vertical="justify" wrapText="1"/>
    </xf>
    <xf numFmtId="4" fontId="3" fillId="32" borderId="24" xfId="0" applyNumberFormat="1" applyFont="1" applyFill="1" applyBorder="1" applyAlignment="1">
      <alignment horizontal="center" vertical="justify" wrapText="1"/>
    </xf>
    <xf numFmtId="168" fontId="3" fillId="32" borderId="25" xfId="0" applyNumberFormat="1" applyFont="1" applyFill="1" applyBorder="1" applyAlignment="1">
      <alignment horizontal="center" vertical="center" wrapText="1"/>
    </xf>
    <xf numFmtId="168" fontId="3" fillId="32" borderId="26" xfId="0" applyNumberFormat="1" applyFont="1" applyFill="1" applyBorder="1" applyAlignment="1">
      <alignment horizontal="center" vertical="center" wrapText="1"/>
    </xf>
    <xf numFmtId="168" fontId="3" fillId="32" borderId="27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justify" wrapText="1"/>
    </xf>
    <xf numFmtId="4" fontId="3" fillId="0" borderId="23" xfId="0" applyNumberFormat="1" applyFont="1" applyFill="1" applyBorder="1" applyAlignment="1">
      <alignment horizontal="center" vertical="justify" wrapText="1"/>
    </xf>
    <xf numFmtId="4" fontId="3" fillId="0" borderId="24" xfId="0" applyNumberFormat="1" applyFont="1" applyFill="1" applyBorder="1" applyAlignment="1">
      <alignment horizontal="center" vertical="justify" wrapText="1"/>
    </xf>
    <xf numFmtId="168" fontId="3" fillId="0" borderId="25" xfId="0" applyNumberFormat="1" applyFont="1" applyFill="1" applyBorder="1" applyAlignment="1">
      <alignment horizontal="center" vertical="center" wrapText="1"/>
    </xf>
    <xf numFmtId="168" fontId="3" fillId="0" borderId="26" xfId="0" applyNumberFormat="1" applyFont="1" applyFill="1" applyBorder="1" applyAlignment="1">
      <alignment horizontal="center" vertical="center" wrapText="1"/>
    </xf>
    <xf numFmtId="168" fontId="3" fillId="0" borderId="27" xfId="0" applyNumberFormat="1" applyFont="1" applyFill="1" applyBorder="1" applyAlignment="1">
      <alignment horizontal="center" vertical="center" wrapText="1"/>
    </xf>
    <xf numFmtId="0" fontId="4" fillId="32" borderId="0" xfId="0" applyNumberFormat="1" applyFont="1" applyFill="1" applyAlignment="1">
      <alignment horizontal="center" wrapText="1"/>
    </xf>
    <xf numFmtId="0" fontId="1" fillId="32" borderId="28" xfId="0" applyNumberFormat="1" applyFont="1" applyFill="1" applyBorder="1" applyAlignment="1">
      <alignment horizontal="center" wrapText="1"/>
    </xf>
    <xf numFmtId="0" fontId="7" fillId="32" borderId="19" xfId="0" applyNumberFormat="1" applyFont="1" applyFill="1" applyBorder="1" applyAlignment="1">
      <alignment horizontal="center" vertical="justify" wrapText="1"/>
    </xf>
    <xf numFmtId="0" fontId="7" fillId="32" borderId="20" xfId="0" applyFont="1" applyFill="1" applyBorder="1" applyAlignment="1">
      <alignment vertical="justify" wrapText="1"/>
    </xf>
    <xf numFmtId="0" fontId="7" fillId="32" borderId="21" xfId="0" applyFont="1" applyFill="1" applyBorder="1" applyAlignment="1">
      <alignment vertical="justify" wrapText="1"/>
    </xf>
    <xf numFmtId="0" fontId="8" fillId="32" borderId="29" xfId="0" applyNumberFormat="1" applyFont="1" applyFill="1" applyBorder="1" applyAlignment="1">
      <alignment horizontal="center" wrapText="1"/>
    </xf>
    <xf numFmtId="0" fontId="8" fillId="32" borderId="0" xfId="0" applyNumberFormat="1" applyFont="1" applyFill="1" applyBorder="1" applyAlignment="1">
      <alignment horizontal="center" wrapText="1"/>
    </xf>
    <xf numFmtId="0" fontId="7" fillId="32" borderId="20" xfId="0" applyNumberFormat="1" applyFont="1" applyFill="1" applyBorder="1" applyAlignment="1">
      <alignment horizontal="center" vertical="justify" wrapText="1"/>
    </xf>
    <xf numFmtId="0" fontId="7" fillId="32" borderId="21" xfId="0" applyNumberFormat="1" applyFont="1" applyFill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F95"/>
  <sheetViews>
    <sheetView zoomScalePageLayoutView="0" workbookViewId="0" topLeftCell="A67">
      <selection activeCell="G94" sqref="G94"/>
    </sheetView>
  </sheetViews>
  <sheetFormatPr defaultColWidth="8.875" defaultRowHeight="12.75"/>
  <cols>
    <col min="1" max="1" width="46.625" style="56" customWidth="1"/>
    <col min="2" max="2" width="15.25390625" style="17" customWidth="1"/>
    <col min="3" max="3" width="15.25390625" style="17" hidden="1" customWidth="1"/>
    <col min="4" max="4" width="16.00390625" style="15" customWidth="1"/>
    <col min="5" max="5" width="13.875" style="16" hidden="1" customWidth="1"/>
    <col min="6" max="6" width="13.75390625" style="16" customWidth="1"/>
    <col min="7" max="16384" width="8.875" style="1" customWidth="1"/>
  </cols>
  <sheetData>
    <row r="1" spans="1:6" ht="36" customHeight="1" thickBot="1">
      <c r="A1" s="133" t="s">
        <v>85</v>
      </c>
      <c r="B1" s="133"/>
      <c r="C1" s="133"/>
      <c r="D1" s="133"/>
      <c r="E1" s="133"/>
      <c r="F1" s="133"/>
    </row>
    <row r="2" spans="1:6" ht="39" customHeight="1">
      <c r="A2" s="134" t="s">
        <v>15</v>
      </c>
      <c r="B2" s="137" t="s">
        <v>86</v>
      </c>
      <c r="C2" s="5"/>
      <c r="D2" s="140" t="s">
        <v>87</v>
      </c>
      <c r="E2" s="6"/>
      <c r="F2" s="143" t="s">
        <v>0</v>
      </c>
    </row>
    <row r="3" spans="1:6" ht="12.75">
      <c r="A3" s="135"/>
      <c r="B3" s="138"/>
      <c r="C3" s="7"/>
      <c r="D3" s="141"/>
      <c r="E3" s="8"/>
      <c r="F3" s="144"/>
    </row>
    <row r="4" spans="1:6" ht="12.75" customHeight="1">
      <c r="A4" s="135"/>
      <c r="B4" s="138"/>
      <c r="C4" s="7"/>
      <c r="D4" s="141"/>
      <c r="E4" s="8"/>
      <c r="F4" s="144"/>
    </row>
    <row r="5" spans="1:6" ht="12.75" customHeight="1">
      <c r="A5" s="136"/>
      <c r="B5" s="139"/>
      <c r="C5" s="9"/>
      <c r="D5" s="142"/>
      <c r="E5" s="10"/>
      <c r="F5" s="145"/>
    </row>
    <row r="6" spans="1:6" ht="12.75">
      <c r="A6" s="27">
        <v>1</v>
      </c>
      <c r="B6" s="12">
        <v>3</v>
      </c>
      <c r="C6" s="11"/>
      <c r="D6" s="11">
        <v>4</v>
      </c>
      <c r="E6" s="11"/>
      <c r="F6" s="11">
        <v>5</v>
      </c>
    </row>
    <row r="7" spans="1:6" ht="26.25" customHeight="1">
      <c r="A7" s="28" t="s">
        <v>25</v>
      </c>
      <c r="B7" s="13">
        <f>B8+B9+B10+B11</f>
        <v>170694</v>
      </c>
      <c r="C7" s="13"/>
      <c r="D7" s="13">
        <f>D8+D9+D10+D11</f>
        <v>15467.1</v>
      </c>
      <c r="E7" s="14"/>
      <c r="F7" s="14">
        <f aca="true" t="shared" si="0" ref="F7:F15">(D7/B7)*100</f>
        <v>9.061302681992338</v>
      </c>
    </row>
    <row r="8" spans="1:6" ht="72" customHeight="1">
      <c r="A8" s="29" t="s">
        <v>50</v>
      </c>
      <c r="B8" s="3">
        <v>168237</v>
      </c>
      <c r="C8" s="3"/>
      <c r="D8" s="3">
        <v>15402.4</v>
      </c>
      <c r="E8" s="4"/>
      <c r="F8" s="4">
        <f t="shared" si="0"/>
        <v>9.155179895029036</v>
      </c>
    </row>
    <row r="9" spans="1:6" ht="108" customHeight="1">
      <c r="A9" s="29" t="s">
        <v>40</v>
      </c>
      <c r="B9" s="3">
        <v>506</v>
      </c>
      <c r="C9" s="3"/>
      <c r="D9" s="3">
        <v>27.7</v>
      </c>
      <c r="E9" s="4"/>
      <c r="F9" s="4">
        <f t="shared" si="0"/>
        <v>5.474308300395257</v>
      </c>
    </row>
    <row r="10" spans="1:6" ht="45.75" customHeight="1">
      <c r="A10" s="29" t="s">
        <v>41</v>
      </c>
      <c r="B10" s="3">
        <v>1681</v>
      </c>
      <c r="C10" s="3"/>
      <c r="D10" s="3">
        <v>30.8</v>
      </c>
      <c r="E10" s="4"/>
      <c r="F10" s="4">
        <f t="shared" si="0"/>
        <v>1.832242712671029</v>
      </c>
    </row>
    <row r="11" spans="1:6" ht="93.75" customHeight="1">
      <c r="A11" s="29" t="s">
        <v>58</v>
      </c>
      <c r="B11" s="3">
        <v>270</v>
      </c>
      <c r="C11" s="3"/>
      <c r="D11" s="3">
        <v>6.2</v>
      </c>
      <c r="E11" s="4"/>
      <c r="F11" s="4">
        <f t="shared" si="0"/>
        <v>2.2962962962962963</v>
      </c>
    </row>
    <row r="12" spans="1:6" ht="25.5">
      <c r="A12" s="28" t="s">
        <v>1</v>
      </c>
      <c r="B12" s="13">
        <f>B13+B14+B15+B16</f>
        <v>6788</v>
      </c>
      <c r="C12" s="13"/>
      <c r="D12" s="13">
        <f>D13+D14+D15+D16</f>
        <v>625.1</v>
      </c>
      <c r="E12" s="14"/>
      <c r="F12" s="14">
        <f t="shared" si="0"/>
        <v>9.208898055391868</v>
      </c>
    </row>
    <row r="13" spans="1:6" ht="67.5" customHeight="1">
      <c r="A13" s="29" t="s">
        <v>2</v>
      </c>
      <c r="B13" s="3">
        <v>3301</v>
      </c>
      <c r="C13" s="3"/>
      <c r="D13" s="3">
        <v>205.5</v>
      </c>
      <c r="E13" s="4"/>
      <c r="F13" s="4">
        <f t="shared" si="0"/>
        <v>6.225386246591942</v>
      </c>
    </row>
    <row r="14" spans="1:6" ht="84.75" customHeight="1">
      <c r="A14" s="29" t="s">
        <v>3</v>
      </c>
      <c r="B14" s="3">
        <v>49</v>
      </c>
      <c r="C14" s="3"/>
      <c r="D14" s="3">
        <v>2.3</v>
      </c>
      <c r="E14" s="4"/>
      <c r="F14" s="4">
        <f t="shared" si="0"/>
        <v>4.693877551020408</v>
      </c>
    </row>
    <row r="15" spans="1:6" ht="65.25" customHeight="1">
      <c r="A15" s="29" t="s">
        <v>57</v>
      </c>
      <c r="B15" s="3">
        <v>3438</v>
      </c>
      <c r="C15" s="3"/>
      <c r="D15" s="3">
        <v>431.3</v>
      </c>
      <c r="E15" s="4"/>
      <c r="F15" s="4">
        <f t="shared" si="0"/>
        <v>12.545084351367075</v>
      </c>
    </row>
    <row r="16" spans="1:6" ht="69.75" customHeight="1">
      <c r="A16" s="29" t="s">
        <v>4</v>
      </c>
      <c r="B16" s="3">
        <v>0</v>
      </c>
      <c r="C16" s="3"/>
      <c r="D16" s="3">
        <v>-14</v>
      </c>
      <c r="E16" s="4"/>
      <c r="F16" s="4">
        <v>0</v>
      </c>
    </row>
    <row r="17" spans="1:6" ht="12.75">
      <c r="A17" s="28" t="s">
        <v>16</v>
      </c>
      <c r="B17" s="13">
        <f>B18+B19+B20</f>
        <v>29970</v>
      </c>
      <c r="C17" s="13"/>
      <c r="D17" s="13">
        <f>D18+D19+D20</f>
        <v>5187.2</v>
      </c>
      <c r="E17" s="14"/>
      <c r="F17" s="14">
        <f>(D17/B17)*100</f>
        <v>17.307974641307975</v>
      </c>
    </row>
    <row r="18" spans="1:6" ht="25.5">
      <c r="A18" s="29" t="s">
        <v>26</v>
      </c>
      <c r="B18" s="3">
        <v>29860</v>
      </c>
      <c r="C18" s="3"/>
      <c r="D18" s="3">
        <v>5180.2</v>
      </c>
      <c r="E18" s="4"/>
      <c r="F18" s="4">
        <f>(D18/B18)*100</f>
        <v>17.348292029470862</v>
      </c>
    </row>
    <row r="19" spans="1:6" ht="12.75">
      <c r="A19" s="29" t="s">
        <v>42</v>
      </c>
      <c r="B19" s="3">
        <v>10</v>
      </c>
      <c r="C19" s="3"/>
      <c r="D19" s="3">
        <v>3</v>
      </c>
      <c r="E19" s="4"/>
      <c r="F19" s="4">
        <v>0</v>
      </c>
    </row>
    <row r="20" spans="1:6" ht="25.5">
      <c r="A20" s="29" t="s">
        <v>60</v>
      </c>
      <c r="B20" s="3">
        <v>100</v>
      </c>
      <c r="C20" s="3"/>
      <c r="D20" s="3">
        <v>4</v>
      </c>
      <c r="E20" s="4"/>
      <c r="F20" s="4">
        <f>(D20/B20)*100</f>
        <v>4</v>
      </c>
    </row>
    <row r="21" spans="1:6" ht="18" customHeight="1">
      <c r="A21" s="28" t="s">
        <v>17</v>
      </c>
      <c r="B21" s="13">
        <f>B22+B24+B23</f>
        <v>27400</v>
      </c>
      <c r="C21" s="13"/>
      <c r="D21" s="13">
        <f>D22+D24+D23</f>
        <v>3708.2000000000003</v>
      </c>
      <c r="E21" s="14"/>
      <c r="F21" s="14">
        <f>(D21/B21)*100</f>
        <v>13.533576642335769</v>
      </c>
    </row>
    <row r="22" spans="1:6" ht="12.75">
      <c r="A22" s="29" t="s">
        <v>61</v>
      </c>
      <c r="B22" s="3">
        <v>1590</v>
      </c>
      <c r="C22" s="3"/>
      <c r="D22" s="3">
        <v>136.8</v>
      </c>
      <c r="E22" s="4"/>
      <c r="F22" s="4">
        <f>(D22/B22)*100</f>
        <v>8.60377358490566</v>
      </c>
    </row>
    <row r="23" spans="1:6" ht="15" customHeight="1">
      <c r="A23" s="29" t="s">
        <v>5</v>
      </c>
      <c r="B23" s="3">
        <v>1310</v>
      </c>
      <c r="C23" s="3"/>
      <c r="D23" s="3">
        <v>53.1</v>
      </c>
      <c r="E23" s="4"/>
      <c r="F23" s="4">
        <f>(D23/B23)*100</f>
        <v>4.053435114503817</v>
      </c>
    </row>
    <row r="24" spans="1:6" ht="12.75">
      <c r="A24" s="30" t="s">
        <v>18</v>
      </c>
      <c r="B24" s="3">
        <v>24500</v>
      </c>
      <c r="C24" s="3"/>
      <c r="D24" s="3">
        <v>3518.3</v>
      </c>
      <c r="E24" s="4"/>
      <c r="F24" s="4">
        <f>(D24/B24)*100</f>
        <v>14.360408163265307</v>
      </c>
    </row>
    <row r="25" spans="1:6" ht="13.5" customHeight="1">
      <c r="A25" s="28" t="s">
        <v>19</v>
      </c>
      <c r="B25" s="13">
        <f>B26+B28+B27</f>
        <v>9450</v>
      </c>
      <c r="C25" s="13">
        <f>C26+C28</f>
        <v>0</v>
      </c>
      <c r="D25" s="13">
        <f>D26+D28+D27</f>
        <v>573.9</v>
      </c>
      <c r="E25" s="14">
        <f>E26+E28</f>
        <v>0</v>
      </c>
      <c r="F25" s="14">
        <f>F26</f>
        <v>5.457342657342657</v>
      </c>
    </row>
    <row r="26" spans="1:6" ht="31.5" customHeight="1">
      <c r="A26" s="31" t="s">
        <v>62</v>
      </c>
      <c r="B26" s="3">
        <v>7150</v>
      </c>
      <c r="C26" s="3"/>
      <c r="D26" s="3">
        <v>390.2</v>
      </c>
      <c r="E26" s="4"/>
      <c r="F26" s="4">
        <f>(D26/B26)*100</f>
        <v>5.457342657342657</v>
      </c>
    </row>
    <row r="27" spans="1:6" ht="64.5" customHeight="1">
      <c r="A27" s="31" t="s">
        <v>63</v>
      </c>
      <c r="B27" s="3"/>
      <c r="C27" s="3"/>
      <c r="D27" s="3"/>
      <c r="E27" s="4"/>
      <c r="F27" s="4"/>
    </row>
    <row r="28" spans="1:6" ht="36.75" customHeight="1">
      <c r="A28" s="31" t="s">
        <v>88</v>
      </c>
      <c r="B28" s="3">
        <v>2300</v>
      </c>
      <c r="C28" s="3"/>
      <c r="D28" s="3">
        <v>183.7</v>
      </c>
      <c r="E28" s="4"/>
      <c r="F28" s="4">
        <f>(D28/B28)*100</f>
        <v>7.98695652173913</v>
      </c>
    </row>
    <row r="29" spans="1:6" ht="25.5">
      <c r="A29" s="32" t="s">
        <v>83</v>
      </c>
      <c r="B29" s="13">
        <f>B30</f>
        <v>0</v>
      </c>
      <c r="C29" s="13"/>
      <c r="D29" s="13">
        <f>D30</f>
        <v>0</v>
      </c>
      <c r="E29" s="14"/>
      <c r="F29" s="14"/>
    </row>
    <row r="30" spans="1:6" ht="45" customHeight="1">
      <c r="A30" s="30" t="s">
        <v>84</v>
      </c>
      <c r="B30" s="3">
        <v>0</v>
      </c>
      <c r="C30" s="3"/>
      <c r="D30" s="3">
        <v>0</v>
      </c>
      <c r="E30" s="4"/>
      <c r="F30" s="4"/>
    </row>
    <row r="31" spans="1:6" ht="40.5" customHeight="1">
      <c r="A31" s="28" t="s">
        <v>27</v>
      </c>
      <c r="B31" s="13">
        <f>B32+B33+B34</f>
        <v>26895</v>
      </c>
      <c r="C31" s="13"/>
      <c r="D31" s="13">
        <f>D32+D33+D34</f>
        <v>1941.7</v>
      </c>
      <c r="E31" s="14"/>
      <c r="F31" s="14">
        <f>(D31/B31)*100</f>
        <v>7.219557538575944</v>
      </c>
    </row>
    <row r="32" spans="1:6" ht="82.5" customHeight="1">
      <c r="A32" s="29" t="s">
        <v>43</v>
      </c>
      <c r="B32" s="3">
        <v>26022</v>
      </c>
      <c r="C32" s="3"/>
      <c r="D32" s="3">
        <v>1813.5</v>
      </c>
      <c r="E32" s="4"/>
      <c r="F32" s="4">
        <f>(D32/B32)*100</f>
        <v>6.969103066635923</v>
      </c>
    </row>
    <row r="33" spans="1:6" ht="25.5">
      <c r="A33" s="30" t="s">
        <v>64</v>
      </c>
      <c r="B33" s="3">
        <v>0</v>
      </c>
      <c r="C33" s="3"/>
      <c r="D33" s="3">
        <v>0</v>
      </c>
      <c r="E33" s="4"/>
      <c r="F33" s="4">
        <v>0</v>
      </c>
    </row>
    <row r="34" spans="1:6" ht="12.75" customHeight="1">
      <c r="A34" s="29" t="s">
        <v>65</v>
      </c>
      <c r="B34" s="3">
        <v>873</v>
      </c>
      <c r="C34" s="3"/>
      <c r="D34" s="3">
        <v>128.2</v>
      </c>
      <c r="E34" s="4"/>
      <c r="F34" s="4">
        <f>D34/B34*100</f>
        <v>14.684994272623136</v>
      </c>
    </row>
    <row r="35" spans="1:6" ht="18.75" customHeight="1">
      <c r="A35" s="28" t="s">
        <v>28</v>
      </c>
      <c r="B35" s="13">
        <f>B36</f>
        <v>385</v>
      </c>
      <c r="C35" s="13"/>
      <c r="D35" s="13">
        <f>D36</f>
        <v>7.6</v>
      </c>
      <c r="E35" s="14"/>
      <c r="F35" s="14">
        <f>(D35/B35)*100</f>
        <v>1.9740259740259738</v>
      </c>
    </row>
    <row r="36" spans="1:6" ht="19.5" customHeight="1">
      <c r="A36" s="29" t="s">
        <v>49</v>
      </c>
      <c r="B36" s="3">
        <v>385</v>
      </c>
      <c r="C36" s="3"/>
      <c r="D36" s="3">
        <v>7.6</v>
      </c>
      <c r="E36" s="4"/>
      <c r="F36" s="4">
        <f>(D36/B36)*100</f>
        <v>1.9740259740259738</v>
      </c>
    </row>
    <row r="37" spans="1:6" ht="25.5" customHeight="1">
      <c r="A37" s="28" t="s">
        <v>44</v>
      </c>
      <c r="B37" s="13">
        <f>B38+B39</f>
        <v>88</v>
      </c>
      <c r="C37" s="13"/>
      <c r="D37" s="13">
        <f>D38+D39</f>
        <v>29.9</v>
      </c>
      <c r="E37" s="14"/>
      <c r="F37" s="14">
        <f>D37/B37*100</f>
        <v>33.97727272727273</v>
      </c>
    </row>
    <row r="38" spans="1:6" ht="12.75">
      <c r="A38" s="30" t="s">
        <v>66</v>
      </c>
      <c r="B38" s="3">
        <v>60</v>
      </c>
      <c r="C38" s="3"/>
      <c r="D38" s="3">
        <v>2.7</v>
      </c>
      <c r="E38" s="4"/>
      <c r="F38" s="4">
        <f>D38/B38*100</f>
        <v>4.500000000000001</v>
      </c>
    </row>
    <row r="39" spans="1:6" ht="16.5" customHeight="1">
      <c r="A39" s="29" t="s">
        <v>67</v>
      </c>
      <c r="B39" s="3">
        <v>28</v>
      </c>
      <c r="C39" s="3"/>
      <c r="D39" s="3">
        <v>27.2</v>
      </c>
      <c r="E39" s="4"/>
      <c r="F39" s="4">
        <f>D39/B39*100</f>
        <v>97.14285714285714</v>
      </c>
    </row>
    <row r="40" spans="1:6" ht="37.5" customHeight="1">
      <c r="A40" s="28" t="s">
        <v>35</v>
      </c>
      <c r="B40" s="13">
        <f>B41+B42+B43</f>
        <v>1190</v>
      </c>
      <c r="C40" s="13"/>
      <c r="D40" s="13">
        <f>D41+D42+D43</f>
        <v>427.2</v>
      </c>
      <c r="E40" s="14"/>
      <c r="F40" s="14">
        <f>(D40/B40)*100</f>
        <v>35.89915966386555</v>
      </c>
    </row>
    <row r="41" spans="1:6" ht="21" customHeight="1">
      <c r="A41" s="29" t="s">
        <v>68</v>
      </c>
      <c r="B41" s="3">
        <v>84</v>
      </c>
      <c r="C41" s="3"/>
      <c r="D41" s="3">
        <v>4.7</v>
      </c>
      <c r="E41" s="4"/>
      <c r="F41" s="4">
        <f>D41/B41*100</f>
        <v>5.595238095238096</v>
      </c>
    </row>
    <row r="42" spans="1:6" ht="76.5">
      <c r="A42" s="33" t="s">
        <v>69</v>
      </c>
      <c r="B42" s="3">
        <v>526</v>
      </c>
      <c r="C42" s="3"/>
      <c r="D42" s="3">
        <v>126</v>
      </c>
      <c r="E42" s="4"/>
      <c r="F42" s="4">
        <f>D42/B42*100</f>
        <v>23.954372623574145</v>
      </c>
    </row>
    <row r="43" spans="1:6" ht="33.75" customHeight="1">
      <c r="A43" s="29" t="s">
        <v>70</v>
      </c>
      <c r="B43" s="3">
        <v>580</v>
      </c>
      <c r="C43" s="3"/>
      <c r="D43" s="3">
        <v>296.5</v>
      </c>
      <c r="E43" s="4"/>
      <c r="F43" s="4">
        <f>D43/B43*100</f>
        <v>51.12068965517241</v>
      </c>
    </row>
    <row r="44" spans="1:6" ht="12.75">
      <c r="A44" s="28" t="s">
        <v>36</v>
      </c>
      <c r="B44" s="13">
        <f>SUM(B45:B55)</f>
        <v>5562</v>
      </c>
      <c r="C44" s="13"/>
      <c r="D44" s="13">
        <f>SUM(D45:D55)</f>
        <v>435.1</v>
      </c>
      <c r="E44" s="14"/>
      <c r="F44" s="14">
        <f>(D44/B44)*100</f>
        <v>7.822725638259619</v>
      </c>
    </row>
    <row r="45" spans="1:6" ht="34.5" customHeight="1">
      <c r="A45" s="30" t="s">
        <v>71</v>
      </c>
      <c r="B45" s="3">
        <v>65</v>
      </c>
      <c r="C45" s="3"/>
      <c r="D45" s="3">
        <v>3.3</v>
      </c>
      <c r="E45" s="34">
        <v>51</v>
      </c>
      <c r="F45" s="4">
        <f>(D45/B45)*100</f>
        <v>5.076923076923077</v>
      </c>
    </row>
    <row r="46" spans="1:6" ht="57" customHeight="1">
      <c r="A46" s="29" t="s">
        <v>72</v>
      </c>
      <c r="B46" s="3">
        <v>22</v>
      </c>
      <c r="C46" s="3"/>
      <c r="D46" s="3">
        <v>0</v>
      </c>
      <c r="E46" s="34">
        <v>22</v>
      </c>
      <c r="F46" s="4">
        <f>(D46/B46)*100</f>
        <v>0</v>
      </c>
    </row>
    <row r="47" spans="1:6" ht="63" customHeight="1">
      <c r="A47" s="29" t="s">
        <v>6</v>
      </c>
      <c r="B47" s="3">
        <v>110</v>
      </c>
      <c r="C47" s="3"/>
      <c r="D47" s="3">
        <v>10</v>
      </c>
      <c r="E47" s="34">
        <v>71</v>
      </c>
      <c r="F47" s="4">
        <f>(D47/B47)*100</f>
        <v>9.090909090909092</v>
      </c>
    </row>
    <row r="48" spans="1:6" ht="30" customHeight="1">
      <c r="A48" s="29" t="s">
        <v>52</v>
      </c>
      <c r="B48" s="3">
        <v>0</v>
      </c>
      <c r="C48" s="3"/>
      <c r="D48" s="3">
        <v>0</v>
      </c>
      <c r="E48" s="34">
        <v>0</v>
      </c>
      <c r="F48" s="4">
        <v>0</v>
      </c>
    </row>
    <row r="49" spans="1:6" ht="110.25" customHeight="1">
      <c r="A49" s="29" t="s">
        <v>73</v>
      </c>
      <c r="B49" s="3">
        <v>393</v>
      </c>
      <c r="C49" s="3"/>
      <c r="D49" s="3">
        <v>0</v>
      </c>
      <c r="E49" s="34">
        <v>121.2</v>
      </c>
      <c r="F49" s="4">
        <f aca="true" t="shared" si="1" ref="F49:F64">D49/B49*100</f>
        <v>0</v>
      </c>
    </row>
    <row r="50" spans="1:6" ht="54" customHeight="1">
      <c r="A50" s="29" t="s">
        <v>45</v>
      </c>
      <c r="B50" s="3">
        <v>1258</v>
      </c>
      <c r="C50" s="3"/>
      <c r="D50" s="3">
        <v>137.5</v>
      </c>
      <c r="E50" s="34">
        <v>887.3</v>
      </c>
      <c r="F50" s="4">
        <f t="shared" si="1"/>
        <v>10.930047694753577</v>
      </c>
    </row>
    <row r="51" spans="1:6" ht="33" customHeight="1">
      <c r="A51" s="29" t="s">
        <v>74</v>
      </c>
      <c r="B51" s="3">
        <v>116</v>
      </c>
      <c r="C51" s="3"/>
      <c r="D51" s="3">
        <v>3</v>
      </c>
      <c r="E51" s="34">
        <v>347.5</v>
      </c>
      <c r="F51" s="4">
        <f t="shared" si="1"/>
        <v>2.586206896551724</v>
      </c>
    </row>
    <row r="52" spans="1:6" ht="61.5" customHeight="1">
      <c r="A52" s="30" t="s">
        <v>75</v>
      </c>
      <c r="B52" s="3">
        <v>20</v>
      </c>
      <c r="C52" s="3"/>
      <c r="D52" s="3">
        <v>3</v>
      </c>
      <c r="E52" s="34">
        <v>87.6</v>
      </c>
      <c r="F52" s="4">
        <f t="shared" si="1"/>
        <v>15</v>
      </c>
    </row>
    <row r="53" spans="1:6" ht="72.75" customHeight="1">
      <c r="A53" s="29" t="s">
        <v>59</v>
      </c>
      <c r="B53" s="3">
        <v>243</v>
      </c>
      <c r="C53" s="3"/>
      <c r="D53" s="3">
        <v>0</v>
      </c>
      <c r="E53" s="34">
        <v>221.8</v>
      </c>
      <c r="F53" s="4">
        <f t="shared" si="1"/>
        <v>0</v>
      </c>
    </row>
    <row r="54" spans="1:6" ht="45.75" customHeight="1">
      <c r="A54" s="29" t="s">
        <v>76</v>
      </c>
      <c r="B54" s="3">
        <v>105</v>
      </c>
      <c r="C54" s="3"/>
      <c r="D54" s="3">
        <v>1.5</v>
      </c>
      <c r="E54" s="34">
        <v>68.4</v>
      </c>
      <c r="F54" s="4">
        <f t="shared" si="1"/>
        <v>1.4285714285714286</v>
      </c>
    </row>
    <row r="55" spans="1:6" ht="30.75" customHeight="1">
      <c r="A55" s="29" t="s">
        <v>77</v>
      </c>
      <c r="B55" s="3">
        <v>3230</v>
      </c>
      <c r="C55" s="3"/>
      <c r="D55" s="3">
        <v>276.8</v>
      </c>
      <c r="E55" s="3">
        <v>3536.16</v>
      </c>
      <c r="F55" s="4">
        <f t="shared" si="1"/>
        <v>8.56965944272446</v>
      </c>
    </row>
    <row r="56" spans="1:6" ht="12.75">
      <c r="A56" s="28" t="s">
        <v>78</v>
      </c>
      <c r="B56" s="13">
        <v>1027</v>
      </c>
      <c r="C56" s="13"/>
      <c r="D56" s="13">
        <v>41.8</v>
      </c>
      <c r="E56" s="14"/>
      <c r="F56" s="4">
        <f t="shared" si="1"/>
        <v>4.070107108081792</v>
      </c>
    </row>
    <row r="57" spans="1:6" ht="25.5">
      <c r="A57" s="28" t="s">
        <v>51</v>
      </c>
      <c r="B57" s="13">
        <f>B7+B12+B17+B21+B25+B31+B35+B37+B40+B44+B56+B29</f>
        <v>279449</v>
      </c>
      <c r="C57" s="13"/>
      <c r="D57" s="13">
        <f>D7+D12+D17+D21+D25+D31+D35+D37+D40+D44+D56</f>
        <v>28444.800000000003</v>
      </c>
      <c r="E57" s="14"/>
      <c r="F57" s="14">
        <f t="shared" si="1"/>
        <v>10.178887739802255</v>
      </c>
    </row>
    <row r="58" spans="1:6" ht="28.5" customHeight="1">
      <c r="A58" s="28" t="s">
        <v>32</v>
      </c>
      <c r="B58" s="13">
        <f>B59+B65+B66+B67</f>
        <v>1055478.9</v>
      </c>
      <c r="C58" s="13">
        <f>C59+C65+C66+C67</f>
        <v>0</v>
      </c>
      <c r="D58" s="13">
        <f>D59+D65+D66+D67</f>
        <v>69942.00000000001</v>
      </c>
      <c r="E58" s="14"/>
      <c r="F58" s="14">
        <f t="shared" si="1"/>
        <v>6.626565438683807</v>
      </c>
    </row>
    <row r="59" spans="1:6" ht="38.25">
      <c r="A59" s="29" t="s">
        <v>79</v>
      </c>
      <c r="B59" s="13">
        <f>B61+B62+B63+B64</f>
        <v>1055478.9</v>
      </c>
      <c r="C59" s="13">
        <f>C61+C62+C63+C64</f>
        <v>0</v>
      </c>
      <c r="D59" s="13">
        <f>D61+D62+D63+D64</f>
        <v>72354.20000000001</v>
      </c>
      <c r="E59" s="14"/>
      <c r="F59" s="14">
        <f t="shared" si="1"/>
        <v>6.855106246084125</v>
      </c>
    </row>
    <row r="60" spans="1:6" ht="25.5">
      <c r="A60" s="29" t="s">
        <v>80</v>
      </c>
      <c r="B60" s="13">
        <f>B61</f>
        <v>272303</v>
      </c>
      <c r="C60" s="13">
        <f>C61</f>
        <v>0</v>
      </c>
      <c r="D60" s="13">
        <f>D61</f>
        <v>19369</v>
      </c>
      <c r="E60" s="35">
        <f>E61</f>
        <v>0</v>
      </c>
      <c r="F60" s="35">
        <f>F61</f>
        <v>7.113032173718247</v>
      </c>
    </row>
    <row r="61" spans="1:6" ht="12.75">
      <c r="A61" s="29" t="s">
        <v>89</v>
      </c>
      <c r="B61" s="3">
        <v>272303</v>
      </c>
      <c r="C61" s="3"/>
      <c r="D61" s="3">
        <v>19369</v>
      </c>
      <c r="E61" s="4"/>
      <c r="F61" s="4">
        <f t="shared" si="1"/>
        <v>7.113032173718247</v>
      </c>
    </row>
    <row r="62" spans="1:6" ht="30.75" customHeight="1">
      <c r="A62" s="29" t="s">
        <v>53</v>
      </c>
      <c r="B62" s="3">
        <v>9795.8</v>
      </c>
      <c r="C62" s="3"/>
      <c r="D62" s="3">
        <v>151.4</v>
      </c>
      <c r="E62" s="4"/>
      <c r="F62" s="4">
        <f t="shared" si="1"/>
        <v>1.5455603421874682</v>
      </c>
    </row>
    <row r="63" spans="1:6" ht="39.75" customHeight="1">
      <c r="A63" s="29" t="s">
        <v>81</v>
      </c>
      <c r="B63" s="3">
        <v>751257.4</v>
      </c>
      <c r="C63" s="3"/>
      <c r="D63" s="3">
        <v>52833.8</v>
      </c>
      <c r="E63" s="4"/>
      <c r="F63" s="4">
        <f t="shared" si="1"/>
        <v>7.032716083728427</v>
      </c>
    </row>
    <row r="64" spans="1:6" ht="12.75">
      <c r="A64" s="29" t="s">
        <v>34</v>
      </c>
      <c r="B64" s="3">
        <v>22122.7</v>
      </c>
      <c r="C64" s="3"/>
      <c r="D64" s="3">
        <v>0</v>
      </c>
      <c r="E64" s="4"/>
      <c r="F64" s="4">
        <f t="shared" si="1"/>
        <v>0</v>
      </c>
    </row>
    <row r="65" spans="1:6" ht="12.75">
      <c r="A65" s="29" t="s">
        <v>90</v>
      </c>
      <c r="B65" s="3">
        <v>0</v>
      </c>
      <c r="C65" s="3"/>
      <c r="D65" s="3">
        <v>0</v>
      </c>
      <c r="E65" s="4"/>
      <c r="F65" s="4"/>
    </row>
    <row r="66" spans="1:6" ht="63.75">
      <c r="A66" s="29" t="s">
        <v>54</v>
      </c>
      <c r="B66" s="3">
        <v>0</v>
      </c>
      <c r="C66" s="3"/>
      <c r="D66" s="3">
        <v>0</v>
      </c>
      <c r="E66" s="4"/>
      <c r="F66" s="4"/>
    </row>
    <row r="67" spans="1:6" ht="38.25">
      <c r="A67" s="29" t="s">
        <v>56</v>
      </c>
      <c r="B67" s="3">
        <v>0</v>
      </c>
      <c r="C67" s="3"/>
      <c r="D67" s="3">
        <v>-2412.2</v>
      </c>
      <c r="E67" s="4"/>
      <c r="F67" s="4"/>
    </row>
    <row r="68" spans="1:6" ht="12.75">
      <c r="A68" s="28" t="s">
        <v>20</v>
      </c>
      <c r="B68" s="13">
        <f>B57+B58</f>
        <v>1334927.9</v>
      </c>
      <c r="C68" s="13"/>
      <c r="D68" s="13">
        <f>D57+D58</f>
        <v>98386.80000000002</v>
      </c>
      <c r="E68" s="14"/>
      <c r="F68" s="14">
        <f>D68/B68*100</f>
        <v>7.370195798589574</v>
      </c>
    </row>
    <row r="69" spans="1:6" ht="12.75">
      <c r="A69" s="28" t="s">
        <v>21</v>
      </c>
      <c r="B69" s="13"/>
      <c r="C69" s="13"/>
      <c r="D69" s="13"/>
      <c r="E69" s="14"/>
      <c r="F69" s="14"/>
    </row>
    <row r="70" spans="1:6" ht="12.75">
      <c r="A70" s="29" t="s">
        <v>29</v>
      </c>
      <c r="B70" s="3">
        <v>55508</v>
      </c>
      <c r="C70" s="3"/>
      <c r="D70" s="3">
        <v>3557.2</v>
      </c>
      <c r="E70" s="4"/>
      <c r="F70" s="4">
        <f>(D70/B70)*100</f>
        <v>6.408445629458816</v>
      </c>
    </row>
    <row r="71" spans="1:6" ht="12.75">
      <c r="A71" s="29" t="s">
        <v>33</v>
      </c>
      <c r="B71" s="3">
        <v>161.2</v>
      </c>
      <c r="C71" s="3"/>
      <c r="D71" s="3">
        <v>0</v>
      </c>
      <c r="E71" s="4"/>
      <c r="F71" s="4">
        <f>D71/B71*100</f>
        <v>0</v>
      </c>
    </row>
    <row r="72" spans="1:6" ht="25.5">
      <c r="A72" s="29" t="s">
        <v>30</v>
      </c>
      <c r="B72" s="3">
        <v>8716.7</v>
      </c>
      <c r="C72" s="3"/>
      <c r="D72" s="3">
        <v>853.9</v>
      </c>
      <c r="E72" s="4"/>
      <c r="F72" s="4">
        <f aca="true" t="shared" si="2" ref="F72:F81">(D72/B72)*100</f>
        <v>9.796138446889303</v>
      </c>
    </row>
    <row r="73" spans="1:6" ht="12.75">
      <c r="A73" s="29" t="s">
        <v>31</v>
      </c>
      <c r="B73" s="3">
        <v>98111.3</v>
      </c>
      <c r="C73" s="3"/>
      <c r="D73" s="3">
        <v>7310.4</v>
      </c>
      <c r="E73" s="4"/>
      <c r="F73" s="4">
        <f t="shared" si="2"/>
        <v>7.45112948253667</v>
      </c>
    </row>
    <row r="74" spans="1:6" ht="12.75">
      <c r="A74" s="29" t="s">
        <v>39</v>
      </c>
      <c r="B74" s="3">
        <v>57172</v>
      </c>
      <c r="C74" s="3"/>
      <c r="D74" s="3">
        <v>3897.7</v>
      </c>
      <c r="E74" s="4"/>
      <c r="F74" s="4">
        <f t="shared" si="2"/>
        <v>6.8174980759812485</v>
      </c>
    </row>
    <row r="75" spans="1:6" ht="12.75">
      <c r="A75" s="29" t="s">
        <v>22</v>
      </c>
      <c r="B75" s="3">
        <v>638917.7</v>
      </c>
      <c r="C75" s="3"/>
      <c r="D75" s="3">
        <v>48907</v>
      </c>
      <c r="E75" s="4"/>
      <c r="F75" s="4">
        <f t="shared" si="2"/>
        <v>7.654663503609307</v>
      </c>
    </row>
    <row r="76" spans="1:6" ht="12.75">
      <c r="A76" s="29" t="s">
        <v>38</v>
      </c>
      <c r="B76" s="3">
        <v>60144.1</v>
      </c>
      <c r="C76" s="3"/>
      <c r="D76" s="3">
        <v>4958.9</v>
      </c>
      <c r="E76" s="4"/>
      <c r="F76" s="4">
        <f t="shared" si="2"/>
        <v>8.245031515975798</v>
      </c>
    </row>
    <row r="77" spans="1:6" ht="12.75">
      <c r="A77" s="29" t="s">
        <v>37</v>
      </c>
      <c r="B77" s="3"/>
      <c r="C77" s="3"/>
      <c r="D77" s="3"/>
      <c r="E77" s="4"/>
      <c r="F77" s="4"/>
    </row>
    <row r="78" spans="1:6" ht="12.75">
      <c r="A78" s="29" t="s">
        <v>23</v>
      </c>
      <c r="B78" s="3">
        <v>401988.4</v>
      </c>
      <c r="C78" s="3"/>
      <c r="D78" s="3">
        <v>22202.7</v>
      </c>
      <c r="E78" s="4"/>
      <c r="F78" s="4">
        <f t="shared" si="2"/>
        <v>5.523219077963444</v>
      </c>
    </row>
    <row r="79" spans="1:6" ht="12.75">
      <c r="A79" s="29" t="s">
        <v>46</v>
      </c>
      <c r="B79" s="3">
        <v>22521.5</v>
      </c>
      <c r="C79" s="3"/>
      <c r="D79" s="3">
        <v>1931</v>
      </c>
      <c r="E79" s="4"/>
      <c r="F79" s="4">
        <f t="shared" si="2"/>
        <v>8.574029260928446</v>
      </c>
    </row>
    <row r="80" spans="1:6" ht="12.75">
      <c r="A80" s="29" t="s">
        <v>47</v>
      </c>
      <c r="B80" s="3">
        <v>6887</v>
      </c>
      <c r="C80" s="3"/>
      <c r="D80" s="3">
        <v>561.2</v>
      </c>
      <c r="E80" s="4"/>
      <c r="F80" s="4">
        <f t="shared" si="2"/>
        <v>8.14868593001307</v>
      </c>
    </row>
    <row r="81" spans="1:6" ht="15" customHeight="1">
      <c r="A81" s="29" t="s">
        <v>48</v>
      </c>
      <c r="B81" s="3">
        <v>100</v>
      </c>
      <c r="C81" s="3"/>
      <c r="D81" s="3">
        <v>30.8</v>
      </c>
      <c r="E81" s="4"/>
      <c r="F81" s="4">
        <f t="shared" si="2"/>
        <v>30.8</v>
      </c>
    </row>
    <row r="82" spans="1:6" ht="12.75">
      <c r="A82" s="28" t="s">
        <v>24</v>
      </c>
      <c r="B82" s="13">
        <f>SUM(B70:B81)</f>
        <v>1350227.9</v>
      </c>
      <c r="C82" s="13">
        <f>SUM(C70:C81)</f>
        <v>0</v>
      </c>
      <c r="D82" s="13">
        <f>SUM(D70:D81)</f>
        <v>94210.79999999999</v>
      </c>
      <c r="E82" s="14">
        <f>SUM(E70:E81)</f>
        <v>0</v>
      </c>
      <c r="F82" s="14">
        <f>D82/B82*100</f>
        <v>6.977399889307575</v>
      </c>
    </row>
    <row r="83" spans="1:6" ht="12.75">
      <c r="A83" s="36"/>
      <c r="B83" s="37"/>
      <c r="C83" s="37"/>
      <c r="D83" s="38"/>
      <c r="E83" s="39"/>
      <c r="F83" s="39"/>
    </row>
    <row r="84" spans="1:4" ht="25.5">
      <c r="A84" s="40" t="s">
        <v>7</v>
      </c>
      <c r="B84" s="41">
        <f>B82-B68</f>
        <v>15300</v>
      </c>
      <c r="C84" s="42"/>
      <c r="D84" s="43">
        <f>D82-D68</f>
        <v>-4176.000000000029</v>
      </c>
    </row>
    <row r="85" spans="1:4" ht="25.5">
      <c r="A85" s="44" t="s">
        <v>8</v>
      </c>
      <c r="B85" s="45">
        <f>B86+B89+B92</f>
        <v>7300</v>
      </c>
      <c r="C85" s="46"/>
      <c r="D85" s="47">
        <f>D86+D89+D92</f>
        <v>0</v>
      </c>
    </row>
    <row r="86" spans="1:4" ht="12.75">
      <c r="A86" s="40" t="s">
        <v>9</v>
      </c>
      <c r="B86" s="35">
        <f>B87+B88</f>
        <v>7300</v>
      </c>
      <c r="C86" s="37"/>
      <c r="D86" s="43">
        <v>0</v>
      </c>
    </row>
    <row r="87" spans="1:4" ht="38.25">
      <c r="A87" s="29" t="s">
        <v>10</v>
      </c>
      <c r="B87" s="48">
        <v>10000</v>
      </c>
      <c r="C87" s="49"/>
      <c r="D87" s="47">
        <v>0</v>
      </c>
    </row>
    <row r="88" spans="1:4" ht="38.25">
      <c r="A88" s="29" t="s">
        <v>11</v>
      </c>
      <c r="B88" s="50">
        <v>-2700</v>
      </c>
      <c r="C88" s="51"/>
      <c r="D88" s="47">
        <v>0</v>
      </c>
    </row>
    <row r="89" spans="1:4" ht="37.5" customHeight="1">
      <c r="A89" s="40" t="s">
        <v>55</v>
      </c>
      <c r="B89" s="52">
        <f>B90+B91</f>
        <v>0</v>
      </c>
      <c r="C89" s="42"/>
      <c r="D89" s="43">
        <f>D90+D91</f>
        <v>0</v>
      </c>
    </row>
    <row r="90" spans="1:4" ht="38.25">
      <c r="A90" s="29" t="s">
        <v>12</v>
      </c>
      <c r="B90" s="50">
        <v>0</v>
      </c>
      <c r="C90" s="51"/>
      <c r="D90" s="47">
        <v>0</v>
      </c>
    </row>
    <row r="91" spans="1:4" ht="42" customHeight="1">
      <c r="A91" s="29" t="s">
        <v>13</v>
      </c>
      <c r="B91" s="50">
        <v>0</v>
      </c>
      <c r="C91" s="51"/>
      <c r="D91" s="47">
        <v>0</v>
      </c>
    </row>
    <row r="92" spans="1:4" ht="25.5">
      <c r="A92" s="28" t="s">
        <v>82</v>
      </c>
      <c r="B92" s="53">
        <v>0</v>
      </c>
      <c r="C92" s="51"/>
      <c r="D92" s="43">
        <v>0</v>
      </c>
    </row>
    <row r="93" spans="1:4" ht="25.5">
      <c r="A93" s="40" t="s">
        <v>14</v>
      </c>
      <c r="B93" s="53">
        <f>B84-B85</f>
        <v>8000</v>
      </c>
      <c r="C93" s="54"/>
      <c r="D93" s="43">
        <f>D84-D85</f>
        <v>-4176.000000000029</v>
      </c>
    </row>
    <row r="95" ht="12.75">
      <c r="A95" s="55"/>
    </row>
  </sheetData>
  <sheetProtection/>
  <mergeCells count="5">
    <mergeCell ref="A1:F1"/>
    <mergeCell ref="A2:A5"/>
    <mergeCell ref="B2:B5"/>
    <mergeCell ref="D2:D5"/>
    <mergeCell ref="F2:F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F94"/>
  <sheetViews>
    <sheetView zoomScalePageLayoutView="0" workbookViewId="0" topLeftCell="A64">
      <selection activeCell="A64" sqref="A1:IV16384"/>
    </sheetView>
  </sheetViews>
  <sheetFormatPr defaultColWidth="8.875" defaultRowHeight="12.75"/>
  <cols>
    <col min="1" max="1" width="43.875" style="1" customWidth="1"/>
    <col min="2" max="2" width="14.00390625" style="1" customWidth="1"/>
    <col min="3" max="3" width="8.875" style="1" hidden="1" customWidth="1"/>
    <col min="4" max="4" width="13.25390625" style="1" customWidth="1"/>
    <col min="5" max="5" width="0.875" style="1" hidden="1" customWidth="1"/>
    <col min="6" max="6" width="12.25390625" style="1" customWidth="1"/>
    <col min="7" max="16384" width="8.875" style="1" customWidth="1"/>
  </cols>
  <sheetData>
    <row r="1" spans="1:6" ht="36" customHeight="1" thickBot="1">
      <c r="A1" s="153" t="s">
        <v>113</v>
      </c>
      <c r="B1" s="153"/>
      <c r="C1" s="153"/>
      <c r="D1" s="153"/>
      <c r="E1" s="153"/>
      <c r="F1" s="153"/>
    </row>
    <row r="2" spans="1:6" ht="12.75">
      <c r="A2" s="154" t="s">
        <v>15</v>
      </c>
      <c r="B2" s="146" t="s">
        <v>86</v>
      </c>
      <c r="C2" s="18"/>
      <c r="D2" s="149" t="s">
        <v>114</v>
      </c>
      <c r="E2" s="6"/>
      <c r="F2" s="143" t="s">
        <v>0</v>
      </c>
    </row>
    <row r="3" spans="1:6" ht="39" customHeight="1">
      <c r="A3" s="159"/>
      <c r="B3" s="147"/>
      <c r="C3" s="19"/>
      <c r="D3" s="150"/>
      <c r="E3" s="8"/>
      <c r="F3" s="144"/>
    </row>
    <row r="4" spans="1:6" ht="12.75">
      <c r="A4" s="159"/>
      <c r="B4" s="147"/>
      <c r="C4" s="19"/>
      <c r="D4" s="150"/>
      <c r="E4" s="8"/>
      <c r="F4" s="144"/>
    </row>
    <row r="5" spans="1:6" ht="12.75" customHeight="1">
      <c r="A5" s="160"/>
      <c r="B5" s="148"/>
      <c r="C5" s="20"/>
      <c r="D5" s="151"/>
      <c r="E5" s="10"/>
      <c r="F5" s="145"/>
    </row>
    <row r="6" spans="1:6" ht="12.75" customHeight="1">
      <c r="A6" s="8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14.25">
      <c r="A7" s="88" t="s">
        <v>25</v>
      </c>
      <c r="B7" s="89">
        <f>B8+B9+B10+B11</f>
        <v>173694</v>
      </c>
      <c r="C7" s="89"/>
      <c r="D7" s="89">
        <f>D8+D9+D10+D11</f>
        <v>144073.2</v>
      </c>
      <c r="E7" s="90"/>
      <c r="F7" s="90">
        <f aca="true" t="shared" si="0" ref="F7:F15">(D7/B7)*100</f>
        <v>82.94656119382363</v>
      </c>
    </row>
    <row r="8" spans="1:6" ht="26.25" customHeight="1">
      <c r="A8" s="91" t="s">
        <v>50</v>
      </c>
      <c r="B8" s="92">
        <v>171237</v>
      </c>
      <c r="C8" s="92"/>
      <c r="D8" s="92">
        <v>143258</v>
      </c>
      <c r="E8" s="93"/>
      <c r="F8" s="93">
        <f t="shared" si="0"/>
        <v>83.66065745136856</v>
      </c>
    </row>
    <row r="9" spans="1:6" s="2" customFormat="1" ht="97.5" customHeight="1">
      <c r="A9" s="91" t="s">
        <v>40</v>
      </c>
      <c r="B9" s="92">
        <v>506</v>
      </c>
      <c r="C9" s="92"/>
      <c r="D9" s="92">
        <v>65.6</v>
      </c>
      <c r="E9" s="93"/>
      <c r="F9" s="93">
        <f t="shared" si="0"/>
        <v>12.964426877470355</v>
      </c>
    </row>
    <row r="10" spans="1:6" ht="48" customHeight="1">
      <c r="A10" s="91" t="s">
        <v>41</v>
      </c>
      <c r="B10" s="92">
        <v>1681</v>
      </c>
      <c r="C10" s="92"/>
      <c r="D10" s="92">
        <v>689.5</v>
      </c>
      <c r="E10" s="93"/>
      <c r="F10" s="93">
        <f t="shared" si="0"/>
        <v>41.017251635931</v>
      </c>
    </row>
    <row r="11" spans="1:6" ht="60" customHeight="1">
      <c r="A11" s="91" t="s">
        <v>58</v>
      </c>
      <c r="B11" s="92">
        <v>270</v>
      </c>
      <c r="C11" s="92"/>
      <c r="D11" s="92">
        <v>60.1</v>
      </c>
      <c r="E11" s="93"/>
      <c r="F11" s="93">
        <f t="shared" si="0"/>
        <v>22.25925925925926</v>
      </c>
    </row>
    <row r="12" spans="1:6" ht="28.5" customHeight="1">
      <c r="A12" s="88" t="s">
        <v>1</v>
      </c>
      <c r="B12" s="89">
        <f>B13+B14+B15+B16</f>
        <v>6788</v>
      </c>
      <c r="C12" s="89"/>
      <c r="D12" s="89">
        <f>D13+D14+D15+D16</f>
        <v>6068.799999999999</v>
      </c>
      <c r="E12" s="90"/>
      <c r="F12" s="90">
        <f t="shared" si="0"/>
        <v>89.4048320565704</v>
      </c>
    </row>
    <row r="13" spans="1:6" ht="65.25" customHeight="1">
      <c r="A13" s="91" t="s">
        <v>2</v>
      </c>
      <c r="B13" s="92">
        <v>2601</v>
      </c>
      <c r="C13" s="92"/>
      <c r="D13" s="92">
        <v>2465.2</v>
      </c>
      <c r="E13" s="93"/>
      <c r="F13" s="93">
        <f t="shared" si="0"/>
        <v>94.77893118031525</v>
      </c>
    </row>
    <row r="14" spans="1:6" ht="81.75" customHeight="1">
      <c r="A14" s="91" t="s">
        <v>3</v>
      </c>
      <c r="B14" s="92">
        <v>49</v>
      </c>
      <c r="C14" s="92"/>
      <c r="D14" s="92">
        <v>25.8</v>
      </c>
      <c r="E14" s="93"/>
      <c r="F14" s="93">
        <f t="shared" si="0"/>
        <v>52.6530612244898</v>
      </c>
    </row>
    <row r="15" spans="1:6" ht="63" customHeight="1">
      <c r="A15" s="91" t="s">
        <v>57</v>
      </c>
      <c r="B15" s="92">
        <v>4138</v>
      </c>
      <c r="C15" s="92"/>
      <c r="D15" s="92">
        <v>4058.9</v>
      </c>
      <c r="E15" s="93"/>
      <c r="F15" s="93">
        <f t="shared" si="0"/>
        <v>98.08844852585791</v>
      </c>
    </row>
    <row r="16" spans="1:6" ht="77.25" customHeight="1">
      <c r="A16" s="91" t="s">
        <v>4</v>
      </c>
      <c r="B16" s="92">
        <v>0</v>
      </c>
      <c r="C16" s="92"/>
      <c r="D16" s="92">
        <v>-481.1</v>
      </c>
      <c r="E16" s="93"/>
      <c r="F16" s="93">
        <v>0</v>
      </c>
    </row>
    <row r="17" spans="1:6" ht="12.75" customHeight="1">
      <c r="A17" s="88" t="s">
        <v>16</v>
      </c>
      <c r="B17" s="89">
        <f>B18+B19+B20</f>
        <v>25544</v>
      </c>
      <c r="C17" s="89"/>
      <c r="D17" s="89">
        <f>D18+D19+D20</f>
        <v>23592.699999999997</v>
      </c>
      <c r="E17" s="90"/>
      <c r="F17" s="90">
        <f>(D17/B17)*100</f>
        <v>92.36102411525209</v>
      </c>
    </row>
    <row r="18" spans="1:6" ht="27" customHeight="1">
      <c r="A18" s="91" t="s">
        <v>26</v>
      </c>
      <c r="B18" s="92">
        <v>25426</v>
      </c>
      <c r="C18" s="92"/>
      <c r="D18" s="92">
        <v>23517.5</v>
      </c>
      <c r="E18" s="93"/>
      <c r="F18" s="93">
        <f>(D18/B18)*100</f>
        <v>92.49390387792023</v>
      </c>
    </row>
    <row r="19" spans="1:6" ht="27" customHeight="1">
      <c r="A19" s="91" t="s">
        <v>42</v>
      </c>
      <c r="B19" s="92">
        <v>18</v>
      </c>
      <c r="C19" s="92"/>
      <c r="D19" s="92">
        <v>15.1</v>
      </c>
      <c r="E19" s="93"/>
      <c r="F19" s="93">
        <v>0</v>
      </c>
    </row>
    <row r="20" spans="1:6" ht="27.75" customHeight="1">
      <c r="A20" s="91" t="s">
        <v>60</v>
      </c>
      <c r="B20" s="92">
        <v>100</v>
      </c>
      <c r="C20" s="92"/>
      <c r="D20" s="92">
        <v>60.1</v>
      </c>
      <c r="E20" s="93"/>
      <c r="F20" s="93">
        <f aca="true" t="shared" si="1" ref="F20:F26">(D20/B20)*100</f>
        <v>60.099999999999994</v>
      </c>
    </row>
    <row r="21" spans="1:6" ht="14.25" customHeight="1">
      <c r="A21" s="88" t="s">
        <v>17</v>
      </c>
      <c r="B21" s="89">
        <f>B22+B24+B23</f>
        <v>27400</v>
      </c>
      <c r="C21" s="89"/>
      <c r="D21" s="89">
        <f>D22+D24+D23</f>
        <v>21381.9</v>
      </c>
      <c r="E21" s="90"/>
      <c r="F21" s="90">
        <f t="shared" si="1"/>
        <v>78.03613138686131</v>
      </c>
    </row>
    <row r="22" spans="1:6" ht="15">
      <c r="A22" s="91" t="s">
        <v>61</v>
      </c>
      <c r="B22" s="92">
        <v>1590</v>
      </c>
      <c r="C22" s="92"/>
      <c r="D22" s="92">
        <v>1176.5</v>
      </c>
      <c r="E22" s="93"/>
      <c r="F22" s="93">
        <f t="shared" si="1"/>
        <v>73.9937106918239</v>
      </c>
    </row>
    <row r="23" spans="1:6" ht="25.5" customHeight="1">
      <c r="A23" s="91" t="s">
        <v>5</v>
      </c>
      <c r="B23" s="92">
        <v>1310</v>
      </c>
      <c r="C23" s="92"/>
      <c r="D23" s="92">
        <v>692.5</v>
      </c>
      <c r="E23" s="93"/>
      <c r="F23" s="93">
        <f t="shared" si="1"/>
        <v>52.862595419847324</v>
      </c>
    </row>
    <row r="24" spans="1:6" ht="15">
      <c r="A24" s="94" t="s">
        <v>18</v>
      </c>
      <c r="B24" s="92">
        <v>24500</v>
      </c>
      <c r="C24" s="92"/>
      <c r="D24" s="92">
        <v>19512.9</v>
      </c>
      <c r="E24" s="93"/>
      <c r="F24" s="93">
        <f t="shared" si="1"/>
        <v>79.64448979591837</v>
      </c>
    </row>
    <row r="25" spans="1:6" ht="15" customHeight="1">
      <c r="A25" s="88" t="s">
        <v>19</v>
      </c>
      <c r="B25" s="89">
        <f>B26+B28+B27</f>
        <v>8765</v>
      </c>
      <c r="C25" s="89">
        <f>C26+C28</f>
        <v>0</v>
      </c>
      <c r="D25" s="89">
        <f>D26+D28+D27</f>
        <v>7501.7</v>
      </c>
      <c r="E25" s="90">
        <f>E26+E28</f>
        <v>0</v>
      </c>
      <c r="F25" s="90">
        <f t="shared" si="1"/>
        <v>85.58699372504279</v>
      </c>
    </row>
    <row r="26" spans="1:6" ht="33.75" customHeight="1">
      <c r="A26" s="95" t="s">
        <v>62</v>
      </c>
      <c r="B26" s="92">
        <v>5788</v>
      </c>
      <c r="C26" s="92"/>
      <c r="D26" s="92">
        <v>4665.7</v>
      </c>
      <c r="E26" s="93"/>
      <c r="F26" s="93">
        <f t="shared" si="1"/>
        <v>80.60988251554942</v>
      </c>
    </row>
    <row r="27" spans="1:6" ht="62.25" customHeight="1">
      <c r="A27" s="95" t="s">
        <v>63</v>
      </c>
      <c r="B27" s="92"/>
      <c r="C27" s="92"/>
      <c r="D27" s="92"/>
      <c r="E27" s="93"/>
      <c r="F27" s="93"/>
    </row>
    <row r="28" spans="1:6" ht="55.5" customHeight="1">
      <c r="A28" s="95" t="s">
        <v>88</v>
      </c>
      <c r="B28" s="92">
        <v>2977</v>
      </c>
      <c r="C28" s="92"/>
      <c r="D28" s="92">
        <v>2836</v>
      </c>
      <c r="E28" s="93"/>
      <c r="F28" s="93">
        <f>(D28/B28)*100</f>
        <v>95.26368827678871</v>
      </c>
    </row>
    <row r="29" spans="1:6" ht="27" customHeight="1">
      <c r="A29" s="96" t="s">
        <v>83</v>
      </c>
      <c r="B29" s="89">
        <f>B30</f>
        <v>0</v>
      </c>
      <c r="C29" s="89"/>
      <c r="D29" s="89">
        <f>D30</f>
        <v>8.25</v>
      </c>
      <c r="E29" s="90"/>
      <c r="F29" s="90"/>
    </row>
    <row r="30" spans="1:6" ht="42.75" customHeight="1">
      <c r="A30" s="94" t="s">
        <v>115</v>
      </c>
      <c r="B30" s="92">
        <v>0</v>
      </c>
      <c r="C30" s="92"/>
      <c r="D30" s="92">
        <v>8.25</v>
      </c>
      <c r="E30" s="93"/>
      <c r="F30" s="93"/>
    </row>
    <row r="31" spans="1:6" ht="24" customHeight="1">
      <c r="A31" s="88" t="s">
        <v>27</v>
      </c>
      <c r="B31" s="89">
        <f>B32+B33+B34</f>
        <v>26041</v>
      </c>
      <c r="C31" s="89"/>
      <c r="D31" s="89">
        <f>D32+D33+D34</f>
        <v>25729.5</v>
      </c>
      <c r="E31" s="90"/>
      <c r="F31" s="90">
        <f>(D31/B31)*100</f>
        <v>98.80380937752007</v>
      </c>
    </row>
    <row r="32" spans="1:6" ht="80.25" customHeight="1">
      <c r="A32" s="91" t="s">
        <v>43</v>
      </c>
      <c r="B32" s="92">
        <v>24228</v>
      </c>
      <c r="C32" s="92"/>
      <c r="D32" s="92">
        <v>24072.8</v>
      </c>
      <c r="E32" s="93"/>
      <c r="F32" s="93">
        <f>(D32/B32)*100</f>
        <v>99.35941885421826</v>
      </c>
    </row>
    <row r="33" spans="1:6" ht="30.75" customHeight="1">
      <c r="A33" s="94" t="s">
        <v>64</v>
      </c>
      <c r="B33" s="92">
        <v>0</v>
      </c>
      <c r="C33" s="92"/>
      <c r="D33" s="92">
        <v>0</v>
      </c>
      <c r="E33" s="93"/>
      <c r="F33" s="93">
        <v>0</v>
      </c>
    </row>
    <row r="34" spans="1:6" ht="74.25" customHeight="1">
      <c r="A34" s="91" t="s">
        <v>65</v>
      </c>
      <c r="B34" s="92">
        <v>1813</v>
      </c>
      <c r="C34" s="92"/>
      <c r="D34" s="92">
        <v>1656.7</v>
      </c>
      <c r="E34" s="93"/>
      <c r="F34" s="93">
        <f>D34/B34*100</f>
        <v>91.37892995035853</v>
      </c>
    </row>
    <row r="35" spans="1:6" ht="18" customHeight="1">
      <c r="A35" s="88" t="s">
        <v>28</v>
      </c>
      <c r="B35" s="89">
        <f>B36</f>
        <v>3265</v>
      </c>
      <c r="C35" s="89"/>
      <c r="D35" s="89">
        <f>D36</f>
        <v>3182.6</v>
      </c>
      <c r="E35" s="90"/>
      <c r="F35" s="90">
        <f>(D35/B35)*100</f>
        <v>97.47626339969372</v>
      </c>
    </row>
    <row r="36" spans="1:6" ht="18" customHeight="1">
      <c r="A36" s="91" t="s">
        <v>49</v>
      </c>
      <c r="B36" s="92">
        <v>3265</v>
      </c>
      <c r="C36" s="92"/>
      <c r="D36" s="92">
        <v>3182.6</v>
      </c>
      <c r="E36" s="93"/>
      <c r="F36" s="93">
        <f>(D36/B36)*100</f>
        <v>97.47626339969372</v>
      </c>
    </row>
    <row r="37" spans="1:6" ht="27" customHeight="1">
      <c r="A37" s="88" t="s">
        <v>44</v>
      </c>
      <c r="B37" s="89">
        <f>B38+B39</f>
        <v>12121</v>
      </c>
      <c r="C37" s="89"/>
      <c r="D37" s="89">
        <f>D38+D39</f>
        <v>12110.4</v>
      </c>
      <c r="E37" s="90"/>
      <c r="F37" s="90">
        <f>D37/B37*100</f>
        <v>99.91254846959822</v>
      </c>
    </row>
    <row r="38" spans="1:6" ht="20.25" customHeight="1">
      <c r="A38" s="94" t="s">
        <v>66</v>
      </c>
      <c r="B38" s="92">
        <v>1170</v>
      </c>
      <c r="C38" s="92"/>
      <c r="D38" s="92">
        <v>1169.9</v>
      </c>
      <c r="E38" s="93"/>
      <c r="F38" s="93">
        <f>D38/B38*100</f>
        <v>99.991452991453</v>
      </c>
    </row>
    <row r="39" spans="1:6" ht="12.75" customHeight="1">
      <c r="A39" s="91" t="s">
        <v>67</v>
      </c>
      <c r="B39" s="92">
        <v>10951</v>
      </c>
      <c r="C39" s="92"/>
      <c r="D39" s="92">
        <v>10940.5</v>
      </c>
      <c r="E39" s="93"/>
      <c r="F39" s="93">
        <f>D39/B39*100</f>
        <v>99.90411834535658</v>
      </c>
    </row>
    <row r="40" spans="1:6" ht="28.5" customHeight="1">
      <c r="A40" s="88" t="s">
        <v>35</v>
      </c>
      <c r="B40" s="89">
        <f>B41+B42+B43</f>
        <v>2563</v>
      </c>
      <c r="C40" s="89"/>
      <c r="D40" s="89">
        <f>D41+D42+D43</f>
        <v>2548.8999999999996</v>
      </c>
      <c r="E40" s="90"/>
      <c r="F40" s="90">
        <f>(D40/B40)*100</f>
        <v>99.44986344127975</v>
      </c>
    </row>
    <row r="41" spans="1:6" ht="18" customHeight="1">
      <c r="A41" s="91" t="s">
        <v>68</v>
      </c>
      <c r="B41" s="92">
        <v>166</v>
      </c>
      <c r="C41" s="92"/>
      <c r="D41" s="92">
        <v>154.7</v>
      </c>
      <c r="E41" s="93"/>
      <c r="F41" s="93">
        <f>D41/B41*100</f>
        <v>93.19277108433735</v>
      </c>
    </row>
    <row r="42" spans="1:6" ht="72.75" customHeight="1">
      <c r="A42" s="97" t="s">
        <v>69</v>
      </c>
      <c r="B42" s="92">
        <v>1095</v>
      </c>
      <c r="C42" s="92"/>
      <c r="D42" s="92">
        <v>1094.6</v>
      </c>
      <c r="E42" s="93"/>
      <c r="F42" s="93">
        <f>D42/B42*100</f>
        <v>99.9634703196347</v>
      </c>
    </row>
    <row r="43" spans="1:6" ht="29.25" customHeight="1">
      <c r="A43" s="91" t="s">
        <v>70</v>
      </c>
      <c r="B43" s="92">
        <v>1302</v>
      </c>
      <c r="C43" s="92"/>
      <c r="D43" s="92">
        <v>1299.6</v>
      </c>
      <c r="E43" s="93"/>
      <c r="F43" s="93">
        <f>D43/B43*100</f>
        <v>99.81566820276497</v>
      </c>
    </row>
    <row r="44" spans="1:6" ht="21" customHeight="1">
      <c r="A44" s="88" t="s">
        <v>36</v>
      </c>
      <c r="B44" s="89">
        <f>SUM(B45:B55)</f>
        <v>6318</v>
      </c>
      <c r="C44" s="89"/>
      <c r="D44" s="89">
        <f>SUM(D45:D55)</f>
        <v>4149.9</v>
      </c>
      <c r="E44" s="90"/>
      <c r="F44" s="90">
        <f>(D44/B44)*100</f>
        <v>65.68376068376067</v>
      </c>
    </row>
    <row r="45" spans="1:6" ht="28.5" customHeight="1">
      <c r="A45" s="94" t="s">
        <v>71</v>
      </c>
      <c r="B45" s="92">
        <v>75</v>
      </c>
      <c r="C45" s="92"/>
      <c r="D45" s="92">
        <v>70.1</v>
      </c>
      <c r="E45" s="98">
        <v>51</v>
      </c>
      <c r="F45" s="93">
        <f>(D45/B45)*100</f>
        <v>93.46666666666667</v>
      </c>
    </row>
    <row r="46" spans="1:6" ht="51.75" customHeight="1">
      <c r="A46" s="91" t="s">
        <v>72</v>
      </c>
      <c r="B46" s="92">
        <v>22</v>
      </c>
      <c r="C46" s="92"/>
      <c r="D46" s="92">
        <v>0</v>
      </c>
      <c r="E46" s="98">
        <v>22</v>
      </c>
      <c r="F46" s="93">
        <f>(D46/B46)*100</f>
        <v>0</v>
      </c>
    </row>
    <row r="47" spans="1:6" ht="58.5" customHeight="1">
      <c r="A47" s="91" t="s">
        <v>6</v>
      </c>
      <c r="B47" s="92">
        <v>556</v>
      </c>
      <c r="C47" s="92"/>
      <c r="D47" s="92">
        <v>545.5</v>
      </c>
      <c r="E47" s="98">
        <v>71</v>
      </c>
      <c r="F47" s="93">
        <f>(D47/B47)*100</f>
        <v>98.11151079136691</v>
      </c>
    </row>
    <row r="48" spans="1:6" ht="33.75" customHeight="1">
      <c r="A48" s="91" t="s">
        <v>52</v>
      </c>
      <c r="B48" s="92">
        <v>0</v>
      </c>
      <c r="C48" s="92"/>
      <c r="D48" s="92">
        <v>0</v>
      </c>
      <c r="E48" s="98">
        <v>0</v>
      </c>
      <c r="F48" s="93">
        <v>0</v>
      </c>
    </row>
    <row r="49" spans="1:6" ht="102" customHeight="1">
      <c r="A49" s="91" t="s">
        <v>73</v>
      </c>
      <c r="B49" s="92">
        <v>393</v>
      </c>
      <c r="C49" s="92"/>
      <c r="D49" s="92">
        <v>58.1</v>
      </c>
      <c r="E49" s="98">
        <v>121.2</v>
      </c>
      <c r="F49" s="93">
        <f aca="true" t="shared" si="2" ref="F49:F60">D49/B49*100</f>
        <v>14.783715012722649</v>
      </c>
    </row>
    <row r="50" spans="1:6" ht="48.75" customHeight="1">
      <c r="A50" s="91" t="s">
        <v>45</v>
      </c>
      <c r="B50" s="92">
        <v>1258</v>
      </c>
      <c r="C50" s="92"/>
      <c r="D50" s="92">
        <v>935.9</v>
      </c>
      <c r="E50" s="98">
        <v>887.3</v>
      </c>
      <c r="F50" s="93">
        <f t="shared" si="2"/>
        <v>74.39586645468998</v>
      </c>
    </row>
    <row r="51" spans="1:6" ht="27" customHeight="1">
      <c r="A51" s="91" t="s">
        <v>74</v>
      </c>
      <c r="B51" s="92">
        <v>416</v>
      </c>
      <c r="C51" s="92"/>
      <c r="D51" s="92">
        <v>307.1</v>
      </c>
      <c r="E51" s="98">
        <v>347.5</v>
      </c>
      <c r="F51" s="93">
        <f t="shared" si="2"/>
        <v>73.8221153846154</v>
      </c>
    </row>
    <row r="52" spans="1:6" ht="50.25" customHeight="1">
      <c r="A52" s="94" t="s">
        <v>75</v>
      </c>
      <c r="B52" s="92">
        <v>34</v>
      </c>
      <c r="C52" s="92"/>
      <c r="D52" s="92">
        <v>29.9</v>
      </c>
      <c r="E52" s="98">
        <v>87.6</v>
      </c>
      <c r="F52" s="93">
        <f t="shared" si="2"/>
        <v>87.94117647058823</v>
      </c>
    </row>
    <row r="53" spans="1:6" ht="71.25" customHeight="1">
      <c r="A53" s="91" t="s">
        <v>59</v>
      </c>
      <c r="B53" s="92">
        <v>243</v>
      </c>
      <c r="C53" s="92"/>
      <c r="D53" s="92">
        <v>118.1</v>
      </c>
      <c r="E53" s="98">
        <v>221.8</v>
      </c>
      <c r="F53" s="93">
        <f t="shared" si="2"/>
        <v>48.60082304526749</v>
      </c>
    </row>
    <row r="54" spans="1:6" ht="43.5" customHeight="1">
      <c r="A54" s="91" t="s">
        <v>76</v>
      </c>
      <c r="B54" s="92">
        <v>105</v>
      </c>
      <c r="C54" s="92"/>
      <c r="D54" s="92">
        <v>12.9</v>
      </c>
      <c r="E54" s="98">
        <v>68.4</v>
      </c>
      <c r="F54" s="93">
        <f t="shared" si="2"/>
        <v>12.285714285714286</v>
      </c>
    </row>
    <row r="55" spans="1:6" ht="30.75" customHeight="1">
      <c r="A55" s="91" t="s">
        <v>77</v>
      </c>
      <c r="B55" s="92">
        <v>3216</v>
      </c>
      <c r="C55" s="92"/>
      <c r="D55" s="92">
        <v>2072.3</v>
      </c>
      <c r="E55" s="99">
        <v>3536.16</v>
      </c>
      <c r="F55" s="93">
        <f t="shared" si="2"/>
        <v>64.43718905472637</v>
      </c>
    </row>
    <row r="56" spans="1:6" ht="24.75" customHeight="1">
      <c r="A56" s="88" t="s">
        <v>78</v>
      </c>
      <c r="B56" s="89">
        <v>1520</v>
      </c>
      <c r="C56" s="89"/>
      <c r="D56" s="89">
        <v>1520</v>
      </c>
      <c r="E56" s="90"/>
      <c r="F56" s="93">
        <f t="shared" si="2"/>
        <v>100</v>
      </c>
    </row>
    <row r="57" spans="1:6" ht="21" customHeight="1">
      <c r="A57" s="88" t="s">
        <v>51</v>
      </c>
      <c r="B57" s="89">
        <f>B7+B12+B17+B21+B25+B31+B35+B37+B40+B44+B56+B29</f>
        <v>294019</v>
      </c>
      <c r="C57" s="89"/>
      <c r="D57" s="89">
        <f>D7+D12+D17+D21+D25+D31+D35+D37+D40+D44+D56</f>
        <v>251859.6</v>
      </c>
      <c r="E57" s="90"/>
      <c r="F57" s="90">
        <f t="shared" si="2"/>
        <v>85.66099469762159</v>
      </c>
    </row>
    <row r="58" spans="1:6" ht="18.75" customHeight="1">
      <c r="A58" s="88" t="s">
        <v>32</v>
      </c>
      <c r="B58" s="89">
        <f>B59+B65+B66+B67</f>
        <v>1155521.9</v>
      </c>
      <c r="C58" s="89">
        <f>C59+C65+C66+C67</f>
        <v>0</v>
      </c>
      <c r="D58" s="89">
        <f>D59+D65+D66+D67</f>
        <v>912123.5</v>
      </c>
      <c r="E58" s="90"/>
      <c r="F58" s="90">
        <f t="shared" si="2"/>
        <v>78.9360634359245</v>
      </c>
    </row>
    <row r="59" spans="1:6" ht="40.5" customHeight="1">
      <c r="A59" s="100" t="s">
        <v>79</v>
      </c>
      <c r="B59" s="89">
        <f>B60+B62+B63+B64</f>
        <v>1154906</v>
      </c>
      <c r="C59" s="89">
        <f>C61+C62+C63+C64</f>
        <v>0</v>
      </c>
      <c r="D59" s="89">
        <f>D60+D62+D63+D64</f>
        <v>921568.6</v>
      </c>
      <c r="E59" s="90"/>
      <c r="F59" s="90">
        <f t="shared" si="2"/>
        <v>79.79598339605127</v>
      </c>
    </row>
    <row r="60" spans="1:6" ht="27.75" customHeight="1">
      <c r="A60" s="91" t="s">
        <v>80</v>
      </c>
      <c r="B60" s="92">
        <v>341851</v>
      </c>
      <c r="C60" s="92">
        <f>C61</f>
        <v>0</v>
      </c>
      <c r="D60" s="92">
        <v>287965.3</v>
      </c>
      <c r="E60" s="101">
        <f>E61</f>
        <v>0</v>
      </c>
      <c r="F60" s="93">
        <f t="shared" si="2"/>
        <v>84.23707989738219</v>
      </c>
    </row>
    <row r="61" spans="1:6" ht="17.25" customHeight="1">
      <c r="A61" s="91" t="s">
        <v>89</v>
      </c>
      <c r="B61" s="92">
        <v>0</v>
      </c>
      <c r="C61" s="92"/>
      <c r="D61" s="92">
        <v>0</v>
      </c>
      <c r="E61" s="93"/>
      <c r="F61" s="93">
        <v>0</v>
      </c>
    </row>
    <row r="62" spans="1:6" ht="24.75" customHeight="1">
      <c r="A62" s="91" t="s">
        <v>53</v>
      </c>
      <c r="B62" s="92">
        <v>43406</v>
      </c>
      <c r="C62" s="92"/>
      <c r="D62" s="92">
        <v>29399.8</v>
      </c>
      <c r="E62" s="93"/>
      <c r="F62" s="93">
        <f>D62/B62*100</f>
        <v>67.73211076809658</v>
      </c>
    </row>
    <row r="63" spans="1:6" ht="27.75" customHeight="1">
      <c r="A63" s="91" t="s">
        <v>81</v>
      </c>
      <c r="B63" s="92">
        <v>747707.9</v>
      </c>
      <c r="C63" s="92"/>
      <c r="D63" s="92">
        <v>584570.7</v>
      </c>
      <c r="E63" s="93"/>
      <c r="F63" s="93">
        <f>D63/B63*100</f>
        <v>78.18169368011225</v>
      </c>
    </row>
    <row r="64" spans="1:6" ht="19.5" customHeight="1">
      <c r="A64" s="91" t="s">
        <v>34</v>
      </c>
      <c r="B64" s="92">
        <v>21941.1</v>
      </c>
      <c r="C64" s="92"/>
      <c r="D64" s="92">
        <v>19632.8</v>
      </c>
      <c r="E64" s="93"/>
      <c r="F64" s="93">
        <f>D64/B64*100</f>
        <v>89.47956118881916</v>
      </c>
    </row>
    <row r="65" spans="1:6" ht="13.5" customHeight="1">
      <c r="A65" s="91" t="s">
        <v>90</v>
      </c>
      <c r="B65" s="92">
        <v>615.9</v>
      </c>
      <c r="C65" s="92"/>
      <c r="D65" s="92">
        <v>615.9</v>
      </c>
      <c r="E65" s="93"/>
      <c r="F65" s="93"/>
    </row>
    <row r="66" spans="1:6" ht="64.5" customHeight="1">
      <c r="A66" s="91" t="s">
        <v>54</v>
      </c>
      <c r="B66" s="92">
        <v>0</v>
      </c>
      <c r="C66" s="92"/>
      <c r="D66" s="92">
        <v>0</v>
      </c>
      <c r="E66" s="93"/>
      <c r="F66" s="93"/>
    </row>
    <row r="67" spans="1:6" ht="47.25" customHeight="1">
      <c r="A67" s="91" t="s">
        <v>56</v>
      </c>
      <c r="B67" s="92">
        <v>0</v>
      </c>
      <c r="C67" s="92"/>
      <c r="D67" s="92">
        <v>-10061</v>
      </c>
      <c r="E67" s="93"/>
      <c r="F67" s="93"/>
    </row>
    <row r="68" spans="1:6" ht="21" customHeight="1">
      <c r="A68" s="88" t="s">
        <v>20</v>
      </c>
      <c r="B68" s="89">
        <f>B57+B58</f>
        <v>1449540.9</v>
      </c>
      <c r="C68" s="89"/>
      <c r="D68" s="89">
        <f>D57+D58</f>
        <v>1163983.1</v>
      </c>
      <c r="E68" s="90"/>
      <c r="F68" s="90">
        <f>D68/B68*100</f>
        <v>80.30012123148785</v>
      </c>
    </row>
    <row r="69" spans="1:6" ht="18" customHeight="1">
      <c r="A69" s="88" t="s">
        <v>21</v>
      </c>
      <c r="B69" s="89"/>
      <c r="C69" s="89"/>
      <c r="D69" s="89"/>
      <c r="E69" s="90"/>
      <c r="F69" s="90"/>
    </row>
    <row r="70" spans="1:6" ht="19.5" customHeight="1">
      <c r="A70" s="91" t="s">
        <v>29</v>
      </c>
      <c r="B70" s="92">
        <v>59003.6</v>
      </c>
      <c r="C70" s="92"/>
      <c r="D70" s="92">
        <v>42420.2</v>
      </c>
      <c r="E70" s="93"/>
      <c r="F70" s="93">
        <f>(D70/B70)*100</f>
        <v>71.8942572995546</v>
      </c>
    </row>
    <row r="71" spans="1:6" ht="18.75" customHeight="1">
      <c r="A71" s="91" t="s">
        <v>33</v>
      </c>
      <c r="B71" s="92">
        <v>161.2</v>
      </c>
      <c r="C71" s="92"/>
      <c r="D71" s="92">
        <v>124.5</v>
      </c>
      <c r="E71" s="93"/>
      <c r="F71" s="93">
        <f>D71/B71*100</f>
        <v>77.2332506203474</v>
      </c>
    </row>
    <row r="72" spans="1:6" ht="26.25" customHeight="1">
      <c r="A72" s="91" t="s">
        <v>30</v>
      </c>
      <c r="B72" s="92">
        <v>9618.2</v>
      </c>
      <c r="C72" s="92"/>
      <c r="D72" s="92">
        <v>7315.1</v>
      </c>
      <c r="E72" s="93"/>
      <c r="F72" s="93">
        <f>(D72/B72)*100</f>
        <v>76.05477116300347</v>
      </c>
    </row>
    <row r="73" spans="1:6" ht="15" customHeight="1">
      <c r="A73" s="91" t="s">
        <v>31</v>
      </c>
      <c r="B73" s="92">
        <v>145468.4</v>
      </c>
      <c r="C73" s="92"/>
      <c r="D73" s="92">
        <v>106271.6</v>
      </c>
      <c r="E73" s="93"/>
      <c r="F73" s="93">
        <f>(D73/B73)*100</f>
        <v>73.0547665334877</v>
      </c>
    </row>
    <row r="74" spans="1:6" ht="15.75" customHeight="1">
      <c r="A74" s="91" t="s">
        <v>39</v>
      </c>
      <c r="B74" s="92">
        <v>111625.3</v>
      </c>
      <c r="C74" s="92"/>
      <c r="D74" s="92">
        <v>90213.9</v>
      </c>
      <c r="E74" s="93"/>
      <c r="F74" s="93">
        <f>(D74/B74)*100</f>
        <v>80.81850619886352</v>
      </c>
    </row>
    <row r="75" spans="1:6" ht="14.25" customHeight="1">
      <c r="A75" s="91" t="s">
        <v>22</v>
      </c>
      <c r="B75" s="92">
        <v>657910.3</v>
      </c>
      <c r="C75" s="92"/>
      <c r="D75" s="92">
        <v>516670.9</v>
      </c>
      <c r="E75" s="93"/>
      <c r="F75" s="93">
        <f>(D75/B75)*100</f>
        <v>78.53211904419189</v>
      </c>
    </row>
    <row r="76" spans="1:6" ht="16.5" customHeight="1">
      <c r="A76" s="91" t="s">
        <v>38</v>
      </c>
      <c r="B76" s="92">
        <v>65670.1</v>
      </c>
      <c r="C76" s="92"/>
      <c r="D76" s="92">
        <v>48922.3</v>
      </c>
      <c r="E76" s="93"/>
      <c r="F76" s="93">
        <f>(D76/B76)*100</f>
        <v>74.49706944256214</v>
      </c>
    </row>
    <row r="77" spans="1:6" ht="15" customHeight="1" hidden="1">
      <c r="A77" s="91" t="s">
        <v>37</v>
      </c>
      <c r="B77" s="92"/>
      <c r="C77" s="92"/>
      <c r="D77" s="92"/>
      <c r="E77" s="93"/>
      <c r="F77" s="93"/>
    </row>
    <row r="78" spans="1:6" ht="15.75" customHeight="1">
      <c r="A78" s="91" t="s">
        <v>37</v>
      </c>
      <c r="B78" s="92">
        <v>2488</v>
      </c>
      <c r="C78" s="92"/>
      <c r="D78" s="92">
        <v>2058</v>
      </c>
      <c r="E78" s="93"/>
      <c r="F78" s="93"/>
    </row>
    <row r="79" spans="1:6" ht="14.25" customHeight="1">
      <c r="A79" s="91" t="s">
        <v>23</v>
      </c>
      <c r="B79" s="92">
        <v>394648.9</v>
      </c>
      <c r="C79" s="92"/>
      <c r="D79" s="92">
        <v>295464.6</v>
      </c>
      <c r="E79" s="93"/>
      <c r="F79" s="93">
        <f>(D79/B79)*100</f>
        <v>74.86771152789225</v>
      </c>
    </row>
    <row r="80" spans="1:6" ht="17.25" customHeight="1">
      <c r="A80" s="91" t="s">
        <v>46</v>
      </c>
      <c r="B80" s="92">
        <v>22604.6</v>
      </c>
      <c r="C80" s="92"/>
      <c r="D80" s="92">
        <v>17980.2</v>
      </c>
      <c r="E80" s="93"/>
      <c r="F80" s="93">
        <f>(D80/B80)*100</f>
        <v>79.54221707086168</v>
      </c>
    </row>
    <row r="81" spans="1:6" ht="18" customHeight="1">
      <c r="A81" s="91" t="s">
        <v>47</v>
      </c>
      <c r="B81" s="92">
        <v>6887</v>
      </c>
      <c r="C81" s="92"/>
      <c r="D81" s="92">
        <v>5693.9</v>
      </c>
      <c r="E81" s="93"/>
      <c r="F81" s="93">
        <f>(D81/B81)*100</f>
        <v>82.67605633802816</v>
      </c>
    </row>
    <row r="82" spans="1:6" ht="15" customHeight="1">
      <c r="A82" s="91" t="s">
        <v>48</v>
      </c>
      <c r="B82" s="92">
        <v>700</v>
      </c>
      <c r="C82" s="92"/>
      <c r="D82" s="92">
        <v>79.9</v>
      </c>
      <c r="E82" s="93"/>
      <c r="F82" s="93">
        <f>(D82/B82)*100</f>
        <v>11.414285714285716</v>
      </c>
    </row>
    <row r="83" spans="1:6" ht="18" customHeight="1">
      <c r="A83" s="88" t="s">
        <v>24</v>
      </c>
      <c r="B83" s="89">
        <f>SUM(B70:B82)</f>
        <v>1476785.6</v>
      </c>
      <c r="C83" s="89">
        <f>SUM(C70:C82)</f>
        <v>0</v>
      </c>
      <c r="D83" s="89">
        <f>SUM(D70:D82)</f>
        <v>1133215.0999999999</v>
      </c>
      <c r="E83" s="90">
        <f>SUM(E70:E82)</f>
        <v>0</v>
      </c>
      <c r="F83" s="90">
        <f>D83/B83*100</f>
        <v>76.73524850188137</v>
      </c>
    </row>
    <row r="84" spans="1:6" ht="15.75">
      <c r="A84" s="102"/>
      <c r="B84" s="103"/>
      <c r="C84" s="103"/>
      <c r="D84" s="104"/>
      <c r="E84" s="105"/>
      <c r="F84" s="105"/>
    </row>
    <row r="85" spans="1:6" ht="30.75" customHeight="1">
      <c r="A85" s="106" t="s">
        <v>7</v>
      </c>
      <c r="B85" s="130">
        <f>B83-B68</f>
        <v>27244.700000000186</v>
      </c>
      <c r="C85" s="108"/>
      <c r="D85" s="128">
        <f>D83-D68</f>
        <v>-30768.000000000233</v>
      </c>
      <c r="E85" s="16"/>
      <c r="F85" s="16"/>
    </row>
    <row r="86" spans="1:6" ht="25.5" customHeight="1">
      <c r="A86" s="110" t="s">
        <v>8</v>
      </c>
      <c r="B86" s="131">
        <f>B87+B90+B93</f>
        <v>17223.2</v>
      </c>
      <c r="C86" s="112"/>
      <c r="D86" s="129">
        <f>D87+D90+D93</f>
        <v>3000</v>
      </c>
      <c r="E86" s="16"/>
      <c r="F86" s="16"/>
    </row>
    <row r="87" spans="1:6" ht="18.75" customHeight="1">
      <c r="A87" s="106" t="s">
        <v>9</v>
      </c>
      <c r="B87" s="89">
        <f>B88+B89</f>
        <v>17223.2</v>
      </c>
      <c r="C87" s="115"/>
      <c r="D87" s="128">
        <v>0</v>
      </c>
      <c r="E87" s="16"/>
      <c r="F87" s="16"/>
    </row>
    <row r="88" spans="1:6" ht="16.5" customHeight="1">
      <c r="A88" s="91" t="s">
        <v>10</v>
      </c>
      <c r="B88" s="92">
        <v>19923.2</v>
      </c>
      <c r="C88" s="118"/>
      <c r="D88" s="129">
        <v>0</v>
      </c>
      <c r="E88" s="16"/>
      <c r="F88" s="16"/>
    </row>
    <row r="89" spans="1:6" ht="27" customHeight="1">
      <c r="A89" s="91" t="s">
        <v>11</v>
      </c>
      <c r="B89" s="129">
        <v>-2700</v>
      </c>
      <c r="C89" s="120"/>
      <c r="D89" s="129">
        <v>0</v>
      </c>
      <c r="E89" s="16"/>
      <c r="F89" s="16"/>
    </row>
    <row r="90" spans="1:6" ht="24" customHeight="1">
      <c r="A90" s="106" t="s">
        <v>55</v>
      </c>
      <c r="B90" s="130">
        <f>B91+B92</f>
        <v>0</v>
      </c>
      <c r="C90" s="108"/>
      <c r="D90" s="128">
        <f>D91+D92</f>
        <v>0</v>
      </c>
      <c r="E90" s="16"/>
      <c r="F90" s="16"/>
    </row>
    <row r="91" spans="1:6" ht="39.75" customHeight="1">
      <c r="A91" s="91" t="s">
        <v>12</v>
      </c>
      <c r="B91" s="129">
        <v>0</v>
      </c>
      <c r="C91" s="120"/>
      <c r="D91" s="129">
        <v>0</v>
      </c>
      <c r="E91" s="16"/>
      <c r="F91" s="16"/>
    </row>
    <row r="92" spans="1:6" ht="39.75" customHeight="1">
      <c r="A92" s="91" t="s">
        <v>13</v>
      </c>
      <c r="B92" s="129">
        <v>0</v>
      </c>
      <c r="C92" s="120"/>
      <c r="D92" s="129">
        <v>0</v>
      </c>
      <c r="E92" s="16"/>
      <c r="F92" s="16"/>
    </row>
    <row r="93" spans="1:6" ht="28.5" customHeight="1">
      <c r="A93" s="88" t="s">
        <v>82</v>
      </c>
      <c r="B93" s="128">
        <v>0</v>
      </c>
      <c r="C93" s="120"/>
      <c r="D93" s="128">
        <v>3000</v>
      </c>
      <c r="E93" s="16"/>
      <c r="F93" s="16"/>
    </row>
    <row r="94" spans="1:6" ht="25.5" customHeight="1">
      <c r="A94" s="106" t="s">
        <v>14</v>
      </c>
      <c r="B94" s="128">
        <f>B85-B86</f>
        <v>10021.500000000186</v>
      </c>
      <c r="C94" s="124"/>
      <c r="D94" s="128">
        <f>D85-D86</f>
        <v>-33768.00000000023</v>
      </c>
      <c r="E94" s="16"/>
      <c r="F94" s="16"/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F94"/>
  <sheetViews>
    <sheetView zoomScalePageLayoutView="0" workbookViewId="0" topLeftCell="A88">
      <selection activeCell="A1" sqref="A1:IV16384"/>
    </sheetView>
  </sheetViews>
  <sheetFormatPr defaultColWidth="8.875" defaultRowHeight="12.75"/>
  <cols>
    <col min="1" max="1" width="43.875" style="1" customWidth="1"/>
    <col min="2" max="2" width="14.00390625" style="1" customWidth="1"/>
    <col min="3" max="3" width="8.875" style="1" hidden="1" customWidth="1"/>
    <col min="4" max="4" width="13.25390625" style="1" customWidth="1"/>
    <col min="5" max="5" width="0.875" style="1" hidden="1" customWidth="1"/>
    <col min="6" max="6" width="12.25390625" style="1" customWidth="1"/>
    <col min="7" max="16384" width="8.875" style="1" customWidth="1"/>
  </cols>
  <sheetData>
    <row r="1" spans="1:6" ht="36" customHeight="1" thickBot="1">
      <c r="A1" s="153" t="s">
        <v>116</v>
      </c>
      <c r="B1" s="153"/>
      <c r="C1" s="153"/>
      <c r="D1" s="153"/>
      <c r="E1" s="153"/>
      <c r="F1" s="153"/>
    </row>
    <row r="2" spans="1:6" ht="12.75" customHeight="1">
      <c r="A2" s="154" t="s">
        <v>15</v>
      </c>
      <c r="B2" s="146" t="s">
        <v>86</v>
      </c>
      <c r="C2" s="18"/>
      <c r="D2" s="149" t="s">
        <v>117</v>
      </c>
      <c r="E2" s="6"/>
      <c r="F2" s="143" t="s">
        <v>0</v>
      </c>
    </row>
    <row r="3" spans="1:6" ht="39" customHeight="1">
      <c r="A3" s="159"/>
      <c r="B3" s="147"/>
      <c r="C3" s="19"/>
      <c r="D3" s="150"/>
      <c r="E3" s="8"/>
      <c r="F3" s="144"/>
    </row>
    <row r="4" spans="1:6" ht="12.75">
      <c r="A4" s="159"/>
      <c r="B4" s="147"/>
      <c r="C4" s="19"/>
      <c r="D4" s="150"/>
      <c r="E4" s="8"/>
      <c r="F4" s="144"/>
    </row>
    <row r="5" spans="1:6" ht="12.75" customHeight="1">
      <c r="A5" s="160"/>
      <c r="B5" s="148"/>
      <c r="C5" s="20"/>
      <c r="D5" s="151"/>
      <c r="E5" s="10"/>
      <c r="F5" s="145"/>
    </row>
    <row r="6" spans="1:6" ht="12.75" customHeight="1">
      <c r="A6" s="8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14.25">
      <c r="A7" s="88" t="s">
        <v>25</v>
      </c>
      <c r="B7" s="89">
        <f>B8+B9+B10+B11</f>
        <v>172694</v>
      </c>
      <c r="C7" s="89"/>
      <c r="D7" s="89">
        <f>D8+D9+D10+D11</f>
        <v>159455.4</v>
      </c>
      <c r="E7" s="90"/>
      <c r="F7" s="90">
        <f aca="true" t="shared" si="0" ref="F7:F15">(D7/B7)*100</f>
        <v>92.3340706683498</v>
      </c>
    </row>
    <row r="8" spans="1:6" ht="26.25" customHeight="1">
      <c r="A8" s="91" t="s">
        <v>50</v>
      </c>
      <c r="B8" s="92">
        <v>171437</v>
      </c>
      <c r="C8" s="92"/>
      <c r="D8" s="92">
        <v>158588.2</v>
      </c>
      <c r="E8" s="93"/>
      <c r="F8" s="93">
        <f t="shared" si="0"/>
        <v>92.50523515927134</v>
      </c>
    </row>
    <row r="9" spans="1:6" s="2" customFormat="1" ht="97.5" customHeight="1">
      <c r="A9" s="91" t="s">
        <v>40</v>
      </c>
      <c r="B9" s="92">
        <v>206</v>
      </c>
      <c r="C9" s="92"/>
      <c r="D9" s="92">
        <v>88.5</v>
      </c>
      <c r="E9" s="93"/>
      <c r="F9" s="93">
        <f t="shared" si="0"/>
        <v>42.961165048543684</v>
      </c>
    </row>
    <row r="10" spans="1:6" ht="48" customHeight="1">
      <c r="A10" s="91" t="s">
        <v>41</v>
      </c>
      <c r="B10" s="92">
        <v>881</v>
      </c>
      <c r="C10" s="92"/>
      <c r="D10" s="92">
        <v>715.9</v>
      </c>
      <c r="E10" s="93"/>
      <c r="F10" s="93">
        <f t="shared" si="0"/>
        <v>81.25993189557322</v>
      </c>
    </row>
    <row r="11" spans="1:6" ht="60" customHeight="1">
      <c r="A11" s="91" t="s">
        <v>58</v>
      </c>
      <c r="B11" s="92">
        <v>170</v>
      </c>
      <c r="C11" s="92"/>
      <c r="D11" s="92">
        <v>62.8</v>
      </c>
      <c r="E11" s="93"/>
      <c r="F11" s="93">
        <f t="shared" si="0"/>
        <v>36.94117647058823</v>
      </c>
    </row>
    <row r="12" spans="1:6" ht="28.5" customHeight="1">
      <c r="A12" s="88" t="s">
        <v>1</v>
      </c>
      <c r="B12" s="89">
        <f>B13+B14+B15+B16</f>
        <v>7788</v>
      </c>
      <c r="C12" s="89"/>
      <c r="D12" s="89">
        <f>D13+D14+D15+D16</f>
        <v>6706.000000000001</v>
      </c>
      <c r="E12" s="90"/>
      <c r="F12" s="90">
        <f t="shared" si="0"/>
        <v>86.10683102208527</v>
      </c>
    </row>
    <row r="13" spans="1:6" ht="65.25" customHeight="1">
      <c r="A13" s="91" t="s">
        <v>2</v>
      </c>
      <c r="B13" s="92">
        <v>2801</v>
      </c>
      <c r="C13" s="92"/>
      <c r="D13" s="92">
        <v>2749</v>
      </c>
      <c r="E13" s="93"/>
      <c r="F13" s="93">
        <f t="shared" si="0"/>
        <v>98.14352017136737</v>
      </c>
    </row>
    <row r="14" spans="1:6" ht="81.75" customHeight="1">
      <c r="A14" s="91" t="s">
        <v>3</v>
      </c>
      <c r="B14" s="92">
        <v>49</v>
      </c>
      <c r="C14" s="92"/>
      <c r="D14" s="92">
        <v>28.1</v>
      </c>
      <c r="E14" s="93"/>
      <c r="F14" s="93">
        <f t="shared" si="0"/>
        <v>57.3469387755102</v>
      </c>
    </row>
    <row r="15" spans="1:6" ht="63" customHeight="1">
      <c r="A15" s="91" t="s">
        <v>57</v>
      </c>
      <c r="B15" s="92">
        <v>4938</v>
      </c>
      <c r="C15" s="92"/>
      <c r="D15" s="92">
        <v>4459.6</v>
      </c>
      <c r="E15" s="93"/>
      <c r="F15" s="93">
        <f t="shared" si="0"/>
        <v>90.31186715269341</v>
      </c>
    </row>
    <row r="16" spans="1:6" ht="77.25" customHeight="1">
      <c r="A16" s="91" t="s">
        <v>4</v>
      </c>
      <c r="B16" s="92">
        <v>0</v>
      </c>
      <c r="C16" s="92"/>
      <c r="D16" s="92">
        <v>-530.7</v>
      </c>
      <c r="E16" s="93"/>
      <c r="F16" s="93">
        <v>0</v>
      </c>
    </row>
    <row r="17" spans="1:6" ht="12.75" customHeight="1">
      <c r="A17" s="88" t="s">
        <v>16</v>
      </c>
      <c r="B17" s="89">
        <f>B18+B19+B20</f>
        <v>24794</v>
      </c>
      <c r="C17" s="89"/>
      <c r="D17" s="89">
        <f>D18+D19+D20</f>
        <v>24505.499999999996</v>
      </c>
      <c r="E17" s="90"/>
      <c r="F17" s="90">
        <f>(D17/B17)*100</f>
        <v>98.83641203516979</v>
      </c>
    </row>
    <row r="18" spans="1:6" ht="27" customHeight="1">
      <c r="A18" s="91" t="s">
        <v>26</v>
      </c>
      <c r="B18" s="92">
        <v>24605</v>
      </c>
      <c r="C18" s="92"/>
      <c r="D18" s="92">
        <v>24338.8</v>
      </c>
      <c r="E18" s="93"/>
      <c r="F18" s="93">
        <f>(D18/B18)*100</f>
        <v>98.91810607600081</v>
      </c>
    </row>
    <row r="19" spans="1:6" ht="27" customHeight="1">
      <c r="A19" s="91" t="s">
        <v>42</v>
      </c>
      <c r="B19" s="92">
        <v>89</v>
      </c>
      <c r="C19" s="92"/>
      <c r="D19" s="92">
        <v>88.1</v>
      </c>
      <c r="E19" s="93"/>
      <c r="F19" s="93">
        <v>0</v>
      </c>
    </row>
    <row r="20" spans="1:6" ht="27.75" customHeight="1">
      <c r="A20" s="91" t="s">
        <v>60</v>
      </c>
      <c r="B20" s="92">
        <v>100</v>
      </c>
      <c r="C20" s="92"/>
      <c r="D20" s="92">
        <v>78.6</v>
      </c>
      <c r="E20" s="93"/>
      <c r="F20" s="93">
        <f aca="true" t="shared" si="1" ref="F20:F26">(D20/B20)*100</f>
        <v>78.6</v>
      </c>
    </row>
    <row r="21" spans="1:6" ht="14.25" customHeight="1">
      <c r="A21" s="88" t="s">
        <v>17</v>
      </c>
      <c r="B21" s="89">
        <f>B22+B24+B23</f>
        <v>27900</v>
      </c>
      <c r="C21" s="89"/>
      <c r="D21" s="89">
        <f>D22+D24+D23</f>
        <v>27352.2</v>
      </c>
      <c r="E21" s="90"/>
      <c r="F21" s="90">
        <f t="shared" si="1"/>
        <v>98.03655913978496</v>
      </c>
    </row>
    <row r="22" spans="1:6" ht="15">
      <c r="A22" s="91" t="s">
        <v>61</v>
      </c>
      <c r="B22" s="92">
        <v>2090</v>
      </c>
      <c r="C22" s="92"/>
      <c r="D22" s="92">
        <v>2057.3</v>
      </c>
      <c r="E22" s="93"/>
      <c r="F22" s="93">
        <f t="shared" si="1"/>
        <v>98.43540669856459</v>
      </c>
    </row>
    <row r="23" spans="1:6" ht="25.5" customHeight="1">
      <c r="A23" s="91" t="s">
        <v>5</v>
      </c>
      <c r="B23" s="92">
        <v>1310</v>
      </c>
      <c r="C23" s="92"/>
      <c r="D23" s="92">
        <v>1134</v>
      </c>
      <c r="E23" s="93"/>
      <c r="F23" s="93">
        <f t="shared" si="1"/>
        <v>86.56488549618321</v>
      </c>
    </row>
    <row r="24" spans="1:6" ht="15">
      <c r="A24" s="94" t="s">
        <v>18</v>
      </c>
      <c r="B24" s="92">
        <v>24500</v>
      </c>
      <c r="C24" s="92"/>
      <c r="D24" s="92">
        <v>24160.9</v>
      </c>
      <c r="E24" s="93"/>
      <c r="F24" s="93">
        <f t="shared" si="1"/>
        <v>98.61591836734695</v>
      </c>
    </row>
    <row r="25" spans="1:6" ht="15" customHeight="1">
      <c r="A25" s="88" t="s">
        <v>19</v>
      </c>
      <c r="B25" s="89">
        <f>B26+B28+B27</f>
        <v>9173</v>
      </c>
      <c r="C25" s="89">
        <f>C26+C28</f>
        <v>0</v>
      </c>
      <c r="D25" s="89">
        <f>D26+D28+D27</f>
        <v>8314.4</v>
      </c>
      <c r="E25" s="90">
        <f>E26+E28</f>
        <v>0</v>
      </c>
      <c r="F25" s="90">
        <f t="shared" si="1"/>
        <v>90.63992150877576</v>
      </c>
    </row>
    <row r="26" spans="1:6" ht="33" customHeight="1">
      <c r="A26" s="95" t="s">
        <v>62</v>
      </c>
      <c r="B26" s="92">
        <v>5788</v>
      </c>
      <c r="C26" s="92"/>
      <c r="D26" s="92">
        <v>5100.9</v>
      </c>
      <c r="E26" s="93"/>
      <c r="F26" s="93">
        <f t="shared" si="1"/>
        <v>88.12888735314442</v>
      </c>
    </row>
    <row r="27" spans="1:6" ht="0.75" customHeight="1" hidden="1">
      <c r="A27" s="95" t="s">
        <v>63</v>
      </c>
      <c r="B27" s="92"/>
      <c r="C27" s="92"/>
      <c r="D27" s="92"/>
      <c r="E27" s="93"/>
      <c r="F27" s="93"/>
    </row>
    <row r="28" spans="1:6" ht="55.5" customHeight="1">
      <c r="A28" s="95" t="s">
        <v>88</v>
      </c>
      <c r="B28" s="92">
        <v>3385</v>
      </c>
      <c r="C28" s="92"/>
      <c r="D28" s="92">
        <v>3213.5</v>
      </c>
      <c r="E28" s="93"/>
      <c r="F28" s="93">
        <f>(D28/B28)*100</f>
        <v>94.93353028064992</v>
      </c>
    </row>
    <row r="29" spans="1:6" ht="27" customHeight="1">
      <c r="A29" s="96" t="s">
        <v>83</v>
      </c>
      <c r="B29" s="89">
        <f>B30</f>
        <v>0</v>
      </c>
      <c r="C29" s="89"/>
      <c r="D29" s="89">
        <f>D30</f>
        <v>8.25</v>
      </c>
      <c r="E29" s="90"/>
      <c r="F29" s="90"/>
    </row>
    <row r="30" spans="1:6" ht="42.75" customHeight="1">
      <c r="A30" s="94" t="s">
        <v>115</v>
      </c>
      <c r="B30" s="92">
        <v>0</v>
      </c>
      <c r="C30" s="92"/>
      <c r="D30" s="92">
        <v>8.25</v>
      </c>
      <c r="E30" s="93"/>
      <c r="F30" s="93"/>
    </row>
    <row r="31" spans="1:6" ht="24" customHeight="1">
      <c r="A31" s="88" t="s">
        <v>27</v>
      </c>
      <c r="B31" s="89">
        <f>B32+B33+B34</f>
        <v>29332</v>
      </c>
      <c r="C31" s="89"/>
      <c r="D31" s="89">
        <f>D32+D33+D34</f>
        <v>28248.5</v>
      </c>
      <c r="E31" s="90"/>
      <c r="F31" s="90">
        <f>(D31/B31)*100</f>
        <v>96.30608209464067</v>
      </c>
    </row>
    <row r="32" spans="1:6" ht="80.25" customHeight="1">
      <c r="A32" s="91" t="s">
        <v>43</v>
      </c>
      <c r="B32" s="92">
        <v>27519</v>
      </c>
      <c r="C32" s="92"/>
      <c r="D32" s="92">
        <v>26480.9</v>
      </c>
      <c r="E32" s="93"/>
      <c r="F32" s="93">
        <f>(D32/B32)*100</f>
        <v>96.22769722737019</v>
      </c>
    </row>
    <row r="33" spans="1:6" ht="30.75" customHeight="1">
      <c r="A33" s="94" t="s">
        <v>64</v>
      </c>
      <c r="B33" s="92">
        <v>0</v>
      </c>
      <c r="C33" s="92"/>
      <c r="D33" s="92">
        <v>0</v>
      </c>
      <c r="E33" s="93"/>
      <c r="F33" s="93">
        <v>0</v>
      </c>
    </row>
    <row r="34" spans="1:6" ht="74.25" customHeight="1">
      <c r="A34" s="91" t="s">
        <v>65</v>
      </c>
      <c r="B34" s="92">
        <v>1813</v>
      </c>
      <c r="C34" s="92"/>
      <c r="D34" s="92">
        <v>1767.6</v>
      </c>
      <c r="E34" s="93"/>
      <c r="F34" s="93">
        <f>D34/B34*100</f>
        <v>97.49586321014891</v>
      </c>
    </row>
    <row r="35" spans="1:6" ht="18" customHeight="1">
      <c r="A35" s="88" t="s">
        <v>28</v>
      </c>
      <c r="B35" s="89">
        <f>B36</f>
        <v>3316</v>
      </c>
      <c r="C35" s="89"/>
      <c r="D35" s="89">
        <f>D36</f>
        <v>3262.9</v>
      </c>
      <c r="E35" s="90"/>
      <c r="F35" s="90">
        <f>(D35/B35)*100</f>
        <v>98.39867310012063</v>
      </c>
    </row>
    <row r="36" spans="1:6" ht="18" customHeight="1">
      <c r="A36" s="91" t="s">
        <v>49</v>
      </c>
      <c r="B36" s="92">
        <v>3316</v>
      </c>
      <c r="C36" s="92"/>
      <c r="D36" s="92">
        <v>3262.9</v>
      </c>
      <c r="E36" s="93"/>
      <c r="F36" s="93">
        <f>(D36/B36)*100</f>
        <v>98.39867310012063</v>
      </c>
    </row>
    <row r="37" spans="1:6" ht="27" customHeight="1">
      <c r="A37" s="88" t="s">
        <v>44</v>
      </c>
      <c r="B37" s="89">
        <f>B38+B39</f>
        <v>12326</v>
      </c>
      <c r="C37" s="89"/>
      <c r="D37" s="89">
        <f>D38+D39</f>
        <v>12325.2</v>
      </c>
      <c r="E37" s="90"/>
      <c r="F37" s="90">
        <f>D37/B37*100</f>
        <v>99.9935096543891</v>
      </c>
    </row>
    <row r="38" spans="1:6" ht="20.25" customHeight="1">
      <c r="A38" s="94" t="s">
        <v>66</v>
      </c>
      <c r="B38" s="92">
        <v>1375</v>
      </c>
      <c r="C38" s="92"/>
      <c r="D38" s="92">
        <v>1374.6</v>
      </c>
      <c r="E38" s="93"/>
      <c r="F38" s="93">
        <f>D38/B38*100</f>
        <v>99.97090909090909</v>
      </c>
    </row>
    <row r="39" spans="1:6" ht="12.75" customHeight="1">
      <c r="A39" s="91" t="s">
        <v>67</v>
      </c>
      <c r="B39" s="92">
        <v>10951</v>
      </c>
      <c r="C39" s="92"/>
      <c r="D39" s="92">
        <v>10950.6</v>
      </c>
      <c r="E39" s="93"/>
      <c r="F39" s="93">
        <f>D39/B39*100</f>
        <v>99.9963473655374</v>
      </c>
    </row>
    <row r="40" spans="1:6" ht="28.5" customHeight="1">
      <c r="A40" s="88" t="s">
        <v>35</v>
      </c>
      <c r="B40" s="89">
        <f>B41+B42+B43</f>
        <v>2599</v>
      </c>
      <c r="C40" s="89"/>
      <c r="D40" s="89">
        <f>D41+D42+D43</f>
        <v>2591.7</v>
      </c>
      <c r="E40" s="90"/>
      <c r="F40" s="90">
        <f>(D40/B40)*100</f>
        <v>99.71912273951519</v>
      </c>
    </row>
    <row r="41" spans="1:6" ht="18" customHeight="1">
      <c r="A41" s="91" t="s">
        <v>68</v>
      </c>
      <c r="B41" s="92">
        <v>166</v>
      </c>
      <c r="C41" s="92"/>
      <c r="D41" s="92">
        <v>159.3</v>
      </c>
      <c r="E41" s="93"/>
      <c r="F41" s="93">
        <f>D41/B41*100</f>
        <v>95.96385542168674</v>
      </c>
    </row>
    <row r="42" spans="1:6" ht="72.75" customHeight="1">
      <c r="A42" s="97" t="s">
        <v>69</v>
      </c>
      <c r="B42" s="92">
        <v>1114</v>
      </c>
      <c r="C42" s="92"/>
      <c r="D42" s="92">
        <v>1113.5</v>
      </c>
      <c r="E42" s="93"/>
      <c r="F42" s="93">
        <f>D42/B42*100</f>
        <v>99.95511669658886</v>
      </c>
    </row>
    <row r="43" spans="1:6" ht="29.25" customHeight="1">
      <c r="A43" s="91" t="s">
        <v>70</v>
      </c>
      <c r="B43" s="92">
        <v>1319</v>
      </c>
      <c r="C43" s="92"/>
      <c r="D43" s="92">
        <v>1318.9</v>
      </c>
      <c r="E43" s="93"/>
      <c r="F43" s="93">
        <f>D43/B43*100</f>
        <v>99.99241849886278</v>
      </c>
    </row>
    <row r="44" spans="1:6" ht="21" customHeight="1">
      <c r="A44" s="88" t="s">
        <v>36</v>
      </c>
      <c r="B44" s="89">
        <f>SUM(B45:B55)</f>
        <v>6237</v>
      </c>
      <c r="C44" s="89"/>
      <c r="D44" s="89">
        <f>SUM(D45:D55)</f>
        <v>4648.1</v>
      </c>
      <c r="E44" s="90"/>
      <c r="F44" s="90">
        <f>(D44/B44)*100</f>
        <v>74.52461119127787</v>
      </c>
    </row>
    <row r="45" spans="1:6" ht="28.5" customHeight="1">
      <c r="A45" s="94" t="s">
        <v>71</v>
      </c>
      <c r="B45" s="92">
        <v>97</v>
      </c>
      <c r="C45" s="92"/>
      <c r="D45" s="92">
        <v>84.2</v>
      </c>
      <c r="E45" s="98">
        <v>51</v>
      </c>
      <c r="F45" s="93">
        <f>(D45/B45)*100</f>
        <v>86.80412371134021</v>
      </c>
    </row>
    <row r="46" spans="1:6" ht="0.75" customHeight="1">
      <c r="A46" s="91" t="s">
        <v>72</v>
      </c>
      <c r="B46" s="92">
        <v>0</v>
      </c>
      <c r="C46" s="92"/>
      <c r="D46" s="92">
        <v>0</v>
      </c>
      <c r="E46" s="98">
        <v>22</v>
      </c>
      <c r="F46" s="93" t="e">
        <f>(D46/B46)*100</f>
        <v>#DIV/0!</v>
      </c>
    </row>
    <row r="47" spans="1:6" ht="58.5" customHeight="1">
      <c r="A47" s="91" t="s">
        <v>6</v>
      </c>
      <c r="B47" s="92">
        <v>776</v>
      </c>
      <c r="C47" s="92"/>
      <c r="D47" s="92">
        <v>724</v>
      </c>
      <c r="E47" s="98">
        <v>71</v>
      </c>
      <c r="F47" s="93">
        <f>(D47/B47)*100</f>
        <v>93.29896907216495</v>
      </c>
    </row>
    <row r="48" spans="1:6" ht="0.75" customHeight="1">
      <c r="A48" s="91" t="s">
        <v>52</v>
      </c>
      <c r="B48" s="92">
        <v>0</v>
      </c>
      <c r="C48" s="92"/>
      <c r="D48" s="92">
        <v>0</v>
      </c>
      <c r="E48" s="98">
        <v>0</v>
      </c>
      <c r="F48" s="93">
        <v>0</v>
      </c>
    </row>
    <row r="49" spans="1:6" ht="102" customHeight="1">
      <c r="A49" s="91" t="s">
        <v>73</v>
      </c>
      <c r="B49" s="92">
        <v>173</v>
      </c>
      <c r="C49" s="92"/>
      <c r="D49" s="92">
        <v>66.7</v>
      </c>
      <c r="E49" s="98">
        <v>121.2</v>
      </c>
      <c r="F49" s="93">
        <f aca="true" t="shared" si="2" ref="F49:F61">D49/B49*100</f>
        <v>38.554913294797686</v>
      </c>
    </row>
    <row r="50" spans="1:6" ht="48.75" customHeight="1">
      <c r="A50" s="91" t="s">
        <v>45</v>
      </c>
      <c r="B50" s="92">
        <v>1258</v>
      </c>
      <c r="C50" s="92"/>
      <c r="D50" s="92">
        <v>1037.2</v>
      </c>
      <c r="E50" s="98">
        <v>887.3</v>
      </c>
      <c r="F50" s="93">
        <f t="shared" si="2"/>
        <v>82.4483306836248</v>
      </c>
    </row>
    <row r="51" spans="1:6" ht="27" customHeight="1">
      <c r="A51" s="91" t="s">
        <v>74</v>
      </c>
      <c r="B51" s="92">
        <v>416</v>
      </c>
      <c r="C51" s="92"/>
      <c r="D51" s="92">
        <v>307.1</v>
      </c>
      <c r="E51" s="98">
        <v>347.5</v>
      </c>
      <c r="F51" s="93">
        <f t="shared" si="2"/>
        <v>73.8221153846154</v>
      </c>
    </row>
    <row r="52" spans="1:6" ht="50.25" customHeight="1">
      <c r="A52" s="94" t="s">
        <v>75</v>
      </c>
      <c r="B52" s="92">
        <v>46</v>
      </c>
      <c r="C52" s="92"/>
      <c r="D52" s="92">
        <v>45.5</v>
      </c>
      <c r="E52" s="98">
        <v>87.6</v>
      </c>
      <c r="F52" s="93">
        <f t="shared" si="2"/>
        <v>98.91304347826086</v>
      </c>
    </row>
    <row r="53" spans="1:6" ht="71.25" customHeight="1">
      <c r="A53" s="91" t="s">
        <v>59</v>
      </c>
      <c r="B53" s="92">
        <v>243</v>
      </c>
      <c r="C53" s="92"/>
      <c r="D53" s="92">
        <v>121.1</v>
      </c>
      <c r="E53" s="98">
        <v>221.8</v>
      </c>
      <c r="F53" s="93">
        <f t="shared" si="2"/>
        <v>49.83539094650206</v>
      </c>
    </row>
    <row r="54" spans="1:6" ht="43.5" customHeight="1">
      <c r="A54" s="91" t="s">
        <v>76</v>
      </c>
      <c r="B54" s="92">
        <v>105</v>
      </c>
      <c r="C54" s="92"/>
      <c r="D54" s="92">
        <v>17.2</v>
      </c>
      <c r="E54" s="98">
        <v>68.4</v>
      </c>
      <c r="F54" s="93">
        <f t="shared" si="2"/>
        <v>16.38095238095238</v>
      </c>
    </row>
    <row r="55" spans="1:6" ht="30.75" customHeight="1">
      <c r="A55" s="91" t="s">
        <v>77</v>
      </c>
      <c r="B55" s="92">
        <v>3123</v>
      </c>
      <c r="C55" s="92"/>
      <c r="D55" s="92">
        <v>2245.1</v>
      </c>
      <c r="E55" s="99">
        <v>3536.16</v>
      </c>
      <c r="F55" s="93">
        <f t="shared" si="2"/>
        <v>71.88920909382004</v>
      </c>
    </row>
    <row r="56" spans="1:6" ht="24.75" customHeight="1">
      <c r="A56" s="88" t="s">
        <v>78</v>
      </c>
      <c r="B56" s="89">
        <v>1560</v>
      </c>
      <c r="C56" s="89"/>
      <c r="D56" s="89">
        <v>1556.3</v>
      </c>
      <c r="E56" s="90"/>
      <c r="F56" s="93">
        <f t="shared" si="2"/>
        <v>99.76282051282051</v>
      </c>
    </row>
    <row r="57" spans="1:6" ht="21" customHeight="1">
      <c r="A57" s="88" t="s">
        <v>51</v>
      </c>
      <c r="B57" s="89">
        <f>B7+B12+B17+B21+B25+B31+B35+B37+B40+B44+B56+B29</f>
        <v>297719</v>
      </c>
      <c r="C57" s="89"/>
      <c r="D57" s="89">
        <f>D7+D12+D17+D21+D25+D31+D35+D37+D40+D44+D56</f>
        <v>278966.19999999995</v>
      </c>
      <c r="E57" s="90"/>
      <c r="F57" s="90">
        <f t="shared" si="2"/>
        <v>93.70117459752315</v>
      </c>
    </row>
    <row r="58" spans="1:6" ht="18.75" customHeight="1">
      <c r="A58" s="88" t="s">
        <v>32</v>
      </c>
      <c r="B58" s="89">
        <f>B59+B65+B66+B67</f>
        <v>1174827.9</v>
      </c>
      <c r="C58" s="89">
        <f>C59+C65+C66+C67</f>
        <v>0</v>
      </c>
      <c r="D58" s="89">
        <f>D59+D65+D66+D67</f>
        <v>1014760.9</v>
      </c>
      <c r="E58" s="90"/>
      <c r="F58" s="90">
        <f t="shared" si="2"/>
        <v>86.37528100924399</v>
      </c>
    </row>
    <row r="59" spans="1:6" ht="40.5" customHeight="1">
      <c r="A59" s="100" t="s">
        <v>79</v>
      </c>
      <c r="B59" s="89">
        <f>B60+B62+B63+B64</f>
        <v>1174212</v>
      </c>
      <c r="C59" s="89">
        <f>C61+C62+C63+C64</f>
        <v>0</v>
      </c>
      <c r="D59" s="89">
        <f>D60+D62+D63+D64</f>
        <v>1024208</v>
      </c>
      <c r="E59" s="90"/>
      <c r="F59" s="90">
        <f t="shared" si="2"/>
        <v>87.22513481381556</v>
      </c>
    </row>
    <row r="60" spans="1:6" ht="27.75" customHeight="1">
      <c r="A60" s="91" t="s">
        <v>80</v>
      </c>
      <c r="B60" s="92">
        <v>373051</v>
      </c>
      <c r="C60" s="92">
        <f>C61</f>
        <v>0</v>
      </c>
      <c r="D60" s="92">
        <v>314920.8</v>
      </c>
      <c r="E60" s="101">
        <f>E61</f>
        <v>0</v>
      </c>
      <c r="F60" s="93">
        <f t="shared" si="2"/>
        <v>84.41762654435988</v>
      </c>
    </row>
    <row r="61" spans="1:6" ht="17.25" customHeight="1">
      <c r="A61" s="91" t="s">
        <v>89</v>
      </c>
      <c r="B61" s="92">
        <v>362051</v>
      </c>
      <c r="C61" s="92"/>
      <c r="D61" s="92">
        <v>303920.8</v>
      </c>
      <c r="E61" s="93"/>
      <c r="F61" s="93">
        <f t="shared" si="2"/>
        <v>83.94419570723461</v>
      </c>
    </row>
    <row r="62" spans="1:6" ht="24.75" customHeight="1">
      <c r="A62" s="91" t="s">
        <v>53</v>
      </c>
      <c r="B62" s="92">
        <v>43360</v>
      </c>
      <c r="C62" s="92"/>
      <c r="D62" s="92">
        <v>29789.5</v>
      </c>
      <c r="E62" s="93"/>
      <c r="F62" s="93">
        <f>D62/B62*100</f>
        <v>68.70272140221402</v>
      </c>
    </row>
    <row r="63" spans="1:6" ht="27.75" customHeight="1">
      <c r="A63" s="91" t="s">
        <v>81</v>
      </c>
      <c r="B63" s="92">
        <v>736779.7</v>
      </c>
      <c r="C63" s="92"/>
      <c r="D63" s="92">
        <v>658476.5</v>
      </c>
      <c r="E63" s="93"/>
      <c r="F63" s="93">
        <f>D63/B63*100</f>
        <v>89.37223704724764</v>
      </c>
    </row>
    <row r="64" spans="1:6" ht="19.5" customHeight="1">
      <c r="A64" s="91" t="s">
        <v>34</v>
      </c>
      <c r="B64" s="92">
        <v>21021.3</v>
      </c>
      <c r="C64" s="92"/>
      <c r="D64" s="92">
        <v>21021.2</v>
      </c>
      <c r="E64" s="93"/>
      <c r="F64" s="93">
        <f>D64/B64*100</f>
        <v>99.99952429202762</v>
      </c>
    </row>
    <row r="65" spans="1:6" ht="13.5" customHeight="1">
      <c r="A65" s="91" t="s">
        <v>90</v>
      </c>
      <c r="B65" s="92">
        <v>615.9</v>
      </c>
      <c r="C65" s="92"/>
      <c r="D65" s="92">
        <v>615.8</v>
      </c>
      <c r="E65" s="93"/>
      <c r="F65" s="93"/>
    </row>
    <row r="66" spans="1:6" ht="64.5" customHeight="1" hidden="1">
      <c r="A66" s="91" t="s">
        <v>54</v>
      </c>
      <c r="B66" s="92">
        <v>0</v>
      </c>
      <c r="C66" s="92"/>
      <c r="D66" s="92">
        <v>0</v>
      </c>
      <c r="E66" s="93"/>
      <c r="F66" s="93"/>
    </row>
    <row r="67" spans="1:6" ht="47.25" customHeight="1">
      <c r="A67" s="91" t="s">
        <v>56</v>
      </c>
      <c r="B67" s="92">
        <v>0</v>
      </c>
      <c r="C67" s="92"/>
      <c r="D67" s="92">
        <v>-10062.9</v>
      </c>
      <c r="E67" s="93"/>
      <c r="F67" s="93"/>
    </row>
    <row r="68" spans="1:6" ht="21" customHeight="1">
      <c r="A68" s="88" t="s">
        <v>20</v>
      </c>
      <c r="B68" s="89">
        <f>B57+B58</f>
        <v>1472546.9</v>
      </c>
      <c r="C68" s="89"/>
      <c r="D68" s="89">
        <f>D57+D58</f>
        <v>1293727.1</v>
      </c>
      <c r="E68" s="90"/>
      <c r="F68" s="90">
        <f>D68/B68*100</f>
        <v>87.85642752702817</v>
      </c>
    </row>
    <row r="69" spans="1:6" ht="18" customHeight="1">
      <c r="A69" s="88" t="s">
        <v>21</v>
      </c>
      <c r="B69" s="89"/>
      <c r="C69" s="89"/>
      <c r="D69" s="89"/>
      <c r="E69" s="90"/>
      <c r="F69" s="90"/>
    </row>
    <row r="70" spans="1:6" ht="19.5" customHeight="1">
      <c r="A70" s="91" t="s">
        <v>29</v>
      </c>
      <c r="B70" s="92">
        <v>59119.8</v>
      </c>
      <c r="C70" s="92"/>
      <c r="D70" s="92">
        <v>46155.1</v>
      </c>
      <c r="E70" s="93"/>
      <c r="F70" s="93">
        <f>(D70/B70)*100</f>
        <v>78.07046031955453</v>
      </c>
    </row>
    <row r="71" spans="1:6" ht="18.75" customHeight="1">
      <c r="A71" s="91" t="s">
        <v>33</v>
      </c>
      <c r="B71" s="92">
        <v>171</v>
      </c>
      <c r="C71" s="92"/>
      <c r="D71" s="92">
        <v>133.7</v>
      </c>
      <c r="E71" s="93"/>
      <c r="F71" s="93">
        <f>D71/B71*100</f>
        <v>78.18713450292397</v>
      </c>
    </row>
    <row r="72" spans="1:6" ht="26.25" customHeight="1">
      <c r="A72" s="91" t="s">
        <v>30</v>
      </c>
      <c r="B72" s="92">
        <v>9618.2</v>
      </c>
      <c r="C72" s="92"/>
      <c r="D72" s="92">
        <v>8032.1</v>
      </c>
      <c r="E72" s="93"/>
      <c r="F72" s="93">
        <f>(D72/B72)*100</f>
        <v>83.50938845106153</v>
      </c>
    </row>
    <row r="73" spans="1:6" ht="15" customHeight="1">
      <c r="A73" s="91" t="s">
        <v>31</v>
      </c>
      <c r="B73" s="92">
        <v>141568.9</v>
      </c>
      <c r="C73" s="92"/>
      <c r="D73" s="92">
        <v>95265.7</v>
      </c>
      <c r="E73" s="93"/>
      <c r="F73" s="93">
        <f>(D73/B73)*100</f>
        <v>67.29281643072737</v>
      </c>
    </row>
    <row r="74" spans="1:6" ht="15.75" customHeight="1">
      <c r="A74" s="91" t="s">
        <v>39</v>
      </c>
      <c r="B74" s="92">
        <v>128191.7</v>
      </c>
      <c r="C74" s="92"/>
      <c r="D74" s="92">
        <v>94621.1</v>
      </c>
      <c r="E74" s="93"/>
      <c r="F74" s="93">
        <f>(D74/B74)*100</f>
        <v>73.81218908868516</v>
      </c>
    </row>
    <row r="75" spans="1:6" ht="14.25" customHeight="1">
      <c r="A75" s="91" t="s">
        <v>22</v>
      </c>
      <c r="B75" s="92">
        <v>659405.9</v>
      </c>
      <c r="C75" s="92"/>
      <c r="D75" s="92">
        <v>571398.6</v>
      </c>
      <c r="E75" s="93"/>
      <c r="F75" s="93">
        <f>(D75/B75)*100</f>
        <v>86.65354677596909</v>
      </c>
    </row>
    <row r="76" spans="1:6" ht="16.5" customHeight="1">
      <c r="A76" s="91" t="s">
        <v>38</v>
      </c>
      <c r="B76" s="92">
        <v>65792.1</v>
      </c>
      <c r="C76" s="92"/>
      <c r="D76" s="92">
        <v>54505.9</v>
      </c>
      <c r="E76" s="93"/>
      <c r="F76" s="93">
        <f>(D76/B76)*100</f>
        <v>82.84566080122082</v>
      </c>
    </row>
    <row r="77" spans="1:6" ht="15" customHeight="1" hidden="1">
      <c r="A77" s="91" t="s">
        <v>37</v>
      </c>
      <c r="B77" s="92"/>
      <c r="C77" s="92"/>
      <c r="D77" s="92"/>
      <c r="E77" s="93"/>
      <c r="F77" s="93"/>
    </row>
    <row r="78" spans="1:6" ht="15.75" customHeight="1">
      <c r="A78" s="91" t="s">
        <v>37</v>
      </c>
      <c r="B78" s="92">
        <v>2488</v>
      </c>
      <c r="C78" s="92"/>
      <c r="D78" s="92">
        <v>2273</v>
      </c>
      <c r="E78" s="93"/>
      <c r="F78" s="93"/>
    </row>
    <row r="79" spans="1:6" ht="14.25" customHeight="1">
      <c r="A79" s="91" t="s">
        <v>23</v>
      </c>
      <c r="B79" s="92">
        <v>403232.2</v>
      </c>
      <c r="C79" s="92"/>
      <c r="D79" s="92">
        <v>357373.9</v>
      </c>
      <c r="E79" s="93"/>
      <c r="F79" s="93">
        <f>(D79/B79)*100</f>
        <v>88.62732192518355</v>
      </c>
    </row>
    <row r="80" spans="1:6" ht="17.25" customHeight="1">
      <c r="A80" s="91" t="s">
        <v>46</v>
      </c>
      <c r="B80" s="92">
        <v>22616.8</v>
      </c>
      <c r="C80" s="92"/>
      <c r="D80" s="92">
        <v>19663.6</v>
      </c>
      <c r="E80" s="93"/>
      <c r="F80" s="93">
        <f>(D80/B80)*100</f>
        <v>86.94244986028085</v>
      </c>
    </row>
    <row r="81" spans="1:6" ht="18" customHeight="1">
      <c r="A81" s="91" t="s">
        <v>47</v>
      </c>
      <c r="B81" s="92">
        <v>6887</v>
      </c>
      <c r="C81" s="92"/>
      <c r="D81" s="92">
        <v>6225.9</v>
      </c>
      <c r="E81" s="93"/>
      <c r="F81" s="93">
        <f>(D81/B81)*100</f>
        <v>90.40075504573835</v>
      </c>
    </row>
    <row r="82" spans="1:6" ht="15" customHeight="1">
      <c r="A82" s="91" t="s">
        <v>48</v>
      </c>
      <c r="B82" s="92">
        <v>700</v>
      </c>
      <c r="C82" s="92"/>
      <c r="D82" s="92">
        <v>79.9</v>
      </c>
      <c r="E82" s="93"/>
      <c r="F82" s="93">
        <f>(D82/B82)*100</f>
        <v>11.414285714285716</v>
      </c>
    </row>
    <row r="83" spans="1:6" ht="18" customHeight="1">
      <c r="A83" s="88" t="s">
        <v>24</v>
      </c>
      <c r="B83" s="89">
        <f>SUM(B70:B82)</f>
        <v>1499791.6</v>
      </c>
      <c r="C83" s="89">
        <f>SUM(C70:C82)</f>
        <v>0</v>
      </c>
      <c r="D83" s="89">
        <f>SUM(D70:D82)</f>
        <v>1255728.5</v>
      </c>
      <c r="E83" s="90">
        <f>SUM(E70:E82)</f>
        <v>0</v>
      </c>
      <c r="F83" s="90">
        <f>D83/B83*100</f>
        <v>83.72686578588652</v>
      </c>
    </row>
    <row r="84" spans="1:6" ht="15.75">
      <c r="A84" s="102"/>
      <c r="B84" s="103"/>
      <c r="C84" s="103"/>
      <c r="D84" s="104"/>
      <c r="E84" s="105"/>
      <c r="F84" s="105"/>
    </row>
    <row r="85" spans="1:6" ht="30.75" customHeight="1">
      <c r="A85" s="106" t="s">
        <v>7</v>
      </c>
      <c r="B85" s="130">
        <f>B83-B68</f>
        <v>27244.700000000186</v>
      </c>
      <c r="C85" s="108"/>
      <c r="D85" s="128">
        <f>D83-D68</f>
        <v>-37998.60000000009</v>
      </c>
      <c r="E85" s="16"/>
      <c r="F85" s="16"/>
    </row>
    <row r="86" spans="1:6" ht="25.5" customHeight="1">
      <c r="A86" s="110" t="s">
        <v>8</v>
      </c>
      <c r="B86" s="131">
        <v>17223.2</v>
      </c>
      <c r="C86" s="112"/>
      <c r="D86" s="129">
        <v>2901</v>
      </c>
      <c r="E86" s="16"/>
      <c r="F86" s="16"/>
    </row>
    <row r="87" spans="1:6" ht="18.75" customHeight="1">
      <c r="A87" s="106" t="s">
        <v>9</v>
      </c>
      <c r="B87" s="89">
        <f>B88+B89</f>
        <v>22425.2</v>
      </c>
      <c r="C87" s="115"/>
      <c r="D87" s="128">
        <v>0</v>
      </c>
      <c r="E87" s="16"/>
      <c r="F87" s="16"/>
    </row>
    <row r="88" spans="1:6" ht="16.5" customHeight="1">
      <c r="A88" s="91" t="s">
        <v>10</v>
      </c>
      <c r="B88" s="92">
        <v>19923.2</v>
      </c>
      <c r="C88" s="118"/>
      <c r="D88" s="129">
        <v>0</v>
      </c>
      <c r="E88" s="16"/>
      <c r="F88" s="16"/>
    </row>
    <row r="89" spans="1:6" ht="27" customHeight="1">
      <c r="A89" s="91" t="s">
        <v>11</v>
      </c>
      <c r="B89" s="129">
        <v>2502</v>
      </c>
      <c r="C89" s="120"/>
      <c r="D89" s="129">
        <v>0</v>
      </c>
      <c r="E89" s="16"/>
      <c r="F89" s="16"/>
    </row>
    <row r="90" spans="1:6" ht="24" customHeight="1">
      <c r="A90" s="106" t="s">
        <v>55</v>
      </c>
      <c r="B90" s="130">
        <f>B91+B92</f>
        <v>-198</v>
      </c>
      <c r="C90" s="108"/>
      <c r="D90" s="128">
        <f>D91+D92</f>
        <v>-99</v>
      </c>
      <c r="E90" s="16"/>
      <c r="F90" s="16"/>
    </row>
    <row r="91" spans="1:6" ht="39.75" customHeight="1">
      <c r="A91" s="91" t="s">
        <v>12</v>
      </c>
      <c r="B91" s="129">
        <v>0</v>
      </c>
      <c r="C91" s="120"/>
      <c r="D91" s="129">
        <v>0</v>
      </c>
      <c r="E91" s="16"/>
      <c r="F91" s="16"/>
    </row>
    <row r="92" spans="1:6" ht="39.75" customHeight="1">
      <c r="A92" s="91" t="s">
        <v>13</v>
      </c>
      <c r="B92" s="129">
        <v>-198</v>
      </c>
      <c r="C92" s="120"/>
      <c r="D92" s="129">
        <v>-99</v>
      </c>
      <c r="E92" s="16"/>
      <c r="F92" s="16"/>
    </row>
    <row r="93" spans="1:6" ht="28.5" customHeight="1">
      <c r="A93" s="88" t="s">
        <v>82</v>
      </c>
      <c r="B93" s="128">
        <v>0</v>
      </c>
      <c r="C93" s="120"/>
      <c r="D93" s="128">
        <v>3000</v>
      </c>
      <c r="E93" s="16"/>
      <c r="F93" s="16"/>
    </row>
    <row r="94" spans="1:6" ht="25.5" customHeight="1">
      <c r="A94" s="106" t="s">
        <v>14</v>
      </c>
      <c r="B94" s="128">
        <f>B85-B86</f>
        <v>10021.500000000186</v>
      </c>
      <c r="C94" s="124"/>
      <c r="D94" s="128">
        <f>D85-D86</f>
        <v>-40899.60000000009</v>
      </c>
      <c r="E94" s="16"/>
      <c r="F94" s="16"/>
    </row>
  </sheetData>
  <sheetProtection/>
  <mergeCells count="5">
    <mergeCell ref="A2:A5"/>
    <mergeCell ref="B2:B5"/>
    <mergeCell ref="A1:F1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D6" sqref="D6"/>
    </sheetView>
  </sheetViews>
  <sheetFormatPr defaultColWidth="8.875" defaultRowHeight="12.75"/>
  <cols>
    <col min="1" max="1" width="43.875" style="1" customWidth="1"/>
    <col min="2" max="2" width="14.00390625" style="1" customWidth="1"/>
    <col min="3" max="3" width="8.875" style="1" hidden="1" customWidth="1"/>
    <col min="4" max="4" width="13.25390625" style="1" customWidth="1"/>
    <col min="5" max="5" width="0.875" style="1" hidden="1" customWidth="1"/>
    <col min="6" max="6" width="12.25390625" style="1" customWidth="1"/>
    <col min="7" max="16384" width="8.875" style="1" customWidth="1"/>
  </cols>
  <sheetData>
    <row r="1" spans="1:6" ht="36" customHeight="1" thickBot="1">
      <c r="A1" s="153" t="s">
        <v>118</v>
      </c>
      <c r="B1" s="153"/>
      <c r="C1" s="153"/>
      <c r="D1" s="153"/>
      <c r="E1" s="153"/>
      <c r="F1" s="153"/>
    </row>
    <row r="2" spans="1:6" ht="12.75" customHeight="1">
      <c r="A2" s="154" t="s">
        <v>15</v>
      </c>
      <c r="B2" s="146" t="s">
        <v>86</v>
      </c>
      <c r="C2" s="18"/>
      <c r="D2" s="149" t="s">
        <v>119</v>
      </c>
      <c r="E2" s="6"/>
      <c r="F2" s="143" t="s">
        <v>0</v>
      </c>
    </row>
    <row r="3" spans="1:6" ht="39" customHeight="1">
      <c r="A3" s="159"/>
      <c r="B3" s="147"/>
      <c r="C3" s="19"/>
      <c r="D3" s="150"/>
      <c r="E3" s="8"/>
      <c r="F3" s="144"/>
    </row>
    <row r="4" spans="1:6" ht="12.75">
      <c r="A4" s="159"/>
      <c r="B4" s="147"/>
      <c r="C4" s="19"/>
      <c r="D4" s="150"/>
      <c r="E4" s="8"/>
      <c r="F4" s="144"/>
    </row>
    <row r="5" spans="1:6" ht="12.75" customHeight="1">
      <c r="A5" s="160"/>
      <c r="B5" s="148"/>
      <c r="C5" s="20"/>
      <c r="D5" s="151"/>
      <c r="E5" s="10"/>
      <c r="F5" s="145"/>
    </row>
    <row r="6" spans="1:6" ht="12.75" customHeight="1">
      <c r="A6" s="8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14.25">
      <c r="A7" s="88" t="s">
        <v>25</v>
      </c>
      <c r="B7" s="89">
        <f>B8+B9+B10+B11</f>
        <v>179144</v>
      </c>
      <c r="C7" s="89"/>
      <c r="D7" s="89">
        <f>D8+D9+D10+D11</f>
        <v>179677.30000000002</v>
      </c>
      <c r="E7" s="90"/>
      <c r="F7" s="90">
        <f aca="true" t="shared" si="0" ref="F7:F15">(D7/B7)*100</f>
        <v>100.29769347563973</v>
      </c>
    </row>
    <row r="8" spans="1:6" ht="26.25" customHeight="1">
      <c r="A8" s="91" t="s">
        <v>50</v>
      </c>
      <c r="B8" s="92">
        <v>178245</v>
      </c>
      <c r="C8" s="92"/>
      <c r="D8" s="92">
        <v>178469.7</v>
      </c>
      <c r="E8" s="93"/>
      <c r="F8" s="93">
        <f t="shared" si="0"/>
        <v>100.12606244214423</v>
      </c>
    </row>
    <row r="9" spans="1:6" s="2" customFormat="1" ht="97.5" customHeight="1">
      <c r="A9" s="91" t="s">
        <v>40</v>
      </c>
      <c r="B9" s="92">
        <v>94</v>
      </c>
      <c r="C9" s="92"/>
      <c r="D9" s="92">
        <v>92.6</v>
      </c>
      <c r="E9" s="93"/>
      <c r="F9" s="93">
        <f t="shared" si="0"/>
        <v>98.51063829787233</v>
      </c>
    </row>
    <row r="10" spans="1:6" ht="48" customHeight="1">
      <c r="A10" s="91" t="s">
        <v>41</v>
      </c>
      <c r="B10" s="92">
        <v>739</v>
      </c>
      <c r="C10" s="92"/>
      <c r="D10" s="92">
        <v>1050.5</v>
      </c>
      <c r="E10" s="93"/>
      <c r="F10" s="93">
        <f t="shared" si="0"/>
        <v>142.1515561569689</v>
      </c>
    </row>
    <row r="11" spans="1:6" ht="60" customHeight="1">
      <c r="A11" s="91" t="s">
        <v>58</v>
      </c>
      <c r="B11" s="92">
        <v>66</v>
      </c>
      <c r="C11" s="92"/>
      <c r="D11" s="92">
        <v>64.5</v>
      </c>
      <c r="E11" s="93"/>
      <c r="F11" s="93">
        <f t="shared" si="0"/>
        <v>97.72727272727273</v>
      </c>
    </row>
    <row r="12" spans="1:6" ht="28.5" customHeight="1">
      <c r="A12" s="88" t="s">
        <v>1</v>
      </c>
      <c r="B12" s="89">
        <f>B13+B14+B15+B16</f>
        <v>7300</v>
      </c>
      <c r="C12" s="89"/>
      <c r="D12" s="89">
        <f>D13+D14+D15+D16</f>
        <v>7292.000000000001</v>
      </c>
      <c r="E12" s="90"/>
      <c r="F12" s="90">
        <f t="shared" si="0"/>
        <v>99.89041095890411</v>
      </c>
    </row>
    <row r="13" spans="1:6" ht="65.25" customHeight="1">
      <c r="A13" s="91" t="s">
        <v>2</v>
      </c>
      <c r="B13" s="92">
        <v>2730</v>
      </c>
      <c r="C13" s="92"/>
      <c r="D13" s="92">
        <v>2996.3</v>
      </c>
      <c r="E13" s="93"/>
      <c r="F13" s="93">
        <f t="shared" si="0"/>
        <v>109.75457875457877</v>
      </c>
    </row>
    <row r="14" spans="1:6" ht="81.75" customHeight="1">
      <c r="A14" s="91" t="s">
        <v>3</v>
      </c>
      <c r="B14" s="92">
        <v>38</v>
      </c>
      <c r="C14" s="92"/>
      <c r="D14" s="92">
        <v>30.4</v>
      </c>
      <c r="E14" s="93"/>
      <c r="F14" s="93">
        <f t="shared" si="0"/>
        <v>80</v>
      </c>
    </row>
    <row r="15" spans="1:6" ht="63" customHeight="1">
      <c r="A15" s="91" t="s">
        <v>57</v>
      </c>
      <c r="B15" s="92">
        <v>4532</v>
      </c>
      <c r="C15" s="92"/>
      <c r="D15" s="92">
        <v>4845.6</v>
      </c>
      <c r="E15" s="93"/>
      <c r="F15" s="93">
        <f t="shared" si="0"/>
        <v>106.9196822594881</v>
      </c>
    </row>
    <row r="16" spans="1:6" ht="77.25" customHeight="1">
      <c r="A16" s="91" t="s">
        <v>4</v>
      </c>
      <c r="B16" s="92">
        <v>0</v>
      </c>
      <c r="C16" s="92"/>
      <c r="D16" s="92">
        <v>-580.3</v>
      </c>
      <c r="E16" s="93"/>
      <c r="F16" s="93">
        <v>0</v>
      </c>
    </row>
    <row r="17" spans="1:6" ht="12.75" customHeight="1">
      <c r="A17" s="88" t="s">
        <v>16</v>
      </c>
      <c r="B17" s="89">
        <f>B18+B19+B20</f>
        <v>25017</v>
      </c>
      <c r="C17" s="89"/>
      <c r="D17" s="89">
        <f>D18+D19+D20</f>
        <v>25021.699999999997</v>
      </c>
      <c r="E17" s="90"/>
      <c r="F17" s="90">
        <f>(D17/B17)*100</f>
        <v>100.0187872246872</v>
      </c>
    </row>
    <row r="18" spans="1:6" ht="27" customHeight="1">
      <c r="A18" s="91" t="s">
        <v>26</v>
      </c>
      <c r="B18" s="92">
        <v>24782</v>
      </c>
      <c r="C18" s="92"/>
      <c r="D18" s="92">
        <v>24788.5</v>
      </c>
      <c r="E18" s="93"/>
      <c r="F18" s="93">
        <f>(D18/B18)*100</f>
        <v>100.02622871438949</v>
      </c>
    </row>
    <row r="19" spans="1:6" ht="27" customHeight="1">
      <c r="A19" s="91" t="s">
        <v>42</v>
      </c>
      <c r="B19" s="92">
        <v>89</v>
      </c>
      <c r="C19" s="92"/>
      <c r="D19" s="92">
        <v>88.1</v>
      </c>
      <c r="E19" s="93"/>
      <c r="F19" s="93">
        <v>0</v>
      </c>
    </row>
    <row r="20" spans="1:6" ht="27.75" customHeight="1">
      <c r="A20" s="91" t="s">
        <v>60</v>
      </c>
      <c r="B20" s="92">
        <v>146</v>
      </c>
      <c r="C20" s="92"/>
      <c r="D20" s="92">
        <v>145.1</v>
      </c>
      <c r="E20" s="93"/>
      <c r="F20" s="93">
        <f aca="true" t="shared" si="1" ref="F20:F26">(D20/B20)*100</f>
        <v>99.38356164383562</v>
      </c>
    </row>
    <row r="21" spans="1:6" ht="14.25" customHeight="1">
      <c r="A21" s="88" t="s">
        <v>17</v>
      </c>
      <c r="B21" s="89">
        <f>B22+B24+B23</f>
        <v>30025</v>
      </c>
      <c r="C21" s="89"/>
      <c r="D21" s="89">
        <f>D22+D24+D23</f>
        <v>30084.4</v>
      </c>
      <c r="E21" s="90"/>
      <c r="F21" s="90">
        <f t="shared" si="1"/>
        <v>100.19783513738551</v>
      </c>
    </row>
    <row r="22" spans="1:6" ht="15">
      <c r="A22" s="91" t="s">
        <v>61</v>
      </c>
      <c r="B22" s="92">
        <v>2780</v>
      </c>
      <c r="C22" s="92"/>
      <c r="D22" s="92">
        <v>2798.7</v>
      </c>
      <c r="E22" s="93"/>
      <c r="F22" s="93">
        <f t="shared" si="1"/>
        <v>100.67266187050359</v>
      </c>
    </row>
    <row r="23" spans="1:6" ht="25.5" customHeight="1">
      <c r="A23" s="91" t="s">
        <v>5</v>
      </c>
      <c r="B23" s="92">
        <v>1336</v>
      </c>
      <c r="C23" s="92"/>
      <c r="D23" s="92">
        <v>1346.8</v>
      </c>
      <c r="E23" s="93"/>
      <c r="F23" s="93">
        <f t="shared" si="1"/>
        <v>100.80838323353294</v>
      </c>
    </row>
    <row r="24" spans="1:6" ht="15">
      <c r="A24" s="94" t="s">
        <v>18</v>
      </c>
      <c r="B24" s="92">
        <v>25909</v>
      </c>
      <c r="C24" s="92"/>
      <c r="D24" s="92">
        <v>25938.9</v>
      </c>
      <c r="E24" s="93"/>
      <c r="F24" s="93">
        <f t="shared" si="1"/>
        <v>100.11540391369795</v>
      </c>
    </row>
    <row r="25" spans="1:6" ht="15" customHeight="1">
      <c r="A25" s="88" t="s">
        <v>19</v>
      </c>
      <c r="B25" s="89">
        <f>B26+B28+B27</f>
        <v>9233</v>
      </c>
      <c r="C25" s="89">
        <f>C26+C28</f>
        <v>0</v>
      </c>
      <c r="D25" s="89">
        <f>D26+D28+D27</f>
        <v>9239.6</v>
      </c>
      <c r="E25" s="90">
        <f>E26+E28</f>
        <v>0</v>
      </c>
      <c r="F25" s="90">
        <f t="shared" si="1"/>
        <v>100.07148272500812</v>
      </c>
    </row>
    <row r="26" spans="1:6" ht="33" customHeight="1">
      <c r="A26" s="95" t="s">
        <v>62</v>
      </c>
      <c r="B26" s="92">
        <v>5653</v>
      </c>
      <c r="C26" s="92"/>
      <c r="D26" s="92">
        <v>5654.5</v>
      </c>
      <c r="E26" s="93"/>
      <c r="F26" s="93">
        <f t="shared" si="1"/>
        <v>100.02653458340704</v>
      </c>
    </row>
    <row r="27" spans="1:6" ht="0.75" customHeight="1" hidden="1">
      <c r="A27" s="95" t="s">
        <v>63</v>
      </c>
      <c r="B27" s="92"/>
      <c r="C27" s="92"/>
      <c r="D27" s="92"/>
      <c r="E27" s="93"/>
      <c r="F27" s="93"/>
    </row>
    <row r="28" spans="1:6" ht="55.5" customHeight="1">
      <c r="A28" s="95" t="s">
        <v>88</v>
      </c>
      <c r="B28" s="92">
        <v>3580</v>
      </c>
      <c r="C28" s="92"/>
      <c r="D28" s="92">
        <v>3585.1</v>
      </c>
      <c r="E28" s="93"/>
      <c r="F28" s="93">
        <f>(D28/B28)*100</f>
        <v>100.14245810055866</v>
      </c>
    </row>
    <row r="29" spans="1:6" ht="27" customHeight="1">
      <c r="A29" s="96" t="s">
        <v>83</v>
      </c>
      <c r="B29" s="89">
        <f>B30</f>
        <v>0</v>
      </c>
      <c r="C29" s="89"/>
      <c r="D29" s="115">
        <f>D30</f>
        <v>8.25</v>
      </c>
      <c r="E29" s="90"/>
      <c r="F29" s="90"/>
    </row>
    <row r="30" spans="1:6" ht="42.75" customHeight="1">
      <c r="A30" s="94" t="s">
        <v>115</v>
      </c>
      <c r="B30" s="92">
        <v>0</v>
      </c>
      <c r="C30" s="92"/>
      <c r="D30" s="118">
        <v>8.25</v>
      </c>
      <c r="E30" s="93"/>
      <c r="F30" s="93"/>
    </row>
    <row r="31" spans="1:6" ht="24" customHeight="1">
      <c r="A31" s="88" t="s">
        <v>27</v>
      </c>
      <c r="B31" s="89">
        <f>B32+B33+B34</f>
        <v>30898</v>
      </c>
      <c r="C31" s="89"/>
      <c r="D31" s="89">
        <f>D32+D33+D34</f>
        <v>30988.5</v>
      </c>
      <c r="E31" s="90"/>
      <c r="F31" s="90">
        <f>(D31/B31)*100</f>
        <v>100.29289921677777</v>
      </c>
    </row>
    <row r="32" spans="1:6" ht="80.25" customHeight="1">
      <c r="A32" s="91" t="s">
        <v>43</v>
      </c>
      <c r="B32" s="92">
        <v>29018</v>
      </c>
      <c r="C32" s="92"/>
      <c r="D32" s="92">
        <v>29109.8</v>
      </c>
      <c r="E32" s="93"/>
      <c r="F32" s="93">
        <f>(D32/B32)*100</f>
        <v>100.31635536563512</v>
      </c>
    </row>
    <row r="33" spans="1:6" ht="30.75" customHeight="1">
      <c r="A33" s="94" t="s">
        <v>64</v>
      </c>
      <c r="B33" s="92">
        <v>0</v>
      </c>
      <c r="C33" s="92"/>
      <c r="D33" s="92">
        <v>0</v>
      </c>
      <c r="E33" s="93"/>
      <c r="F33" s="93">
        <v>0</v>
      </c>
    </row>
    <row r="34" spans="1:6" ht="74.25" customHeight="1">
      <c r="A34" s="91" t="s">
        <v>65</v>
      </c>
      <c r="B34" s="92">
        <v>1880</v>
      </c>
      <c r="C34" s="92"/>
      <c r="D34" s="92">
        <v>1878.7</v>
      </c>
      <c r="E34" s="93"/>
      <c r="F34" s="93">
        <f>D34/B34*100</f>
        <v>99.93085106382978</v>
      </c>
    </row>
    <row r="35" spans="1:6" ht="18" customHeight="1">
      <c r="A35" s="88" t="s">
        <v>28</v>
      </c>
      <c r="B35" s="89">
        <f>B36</f>
        <v>3269</v>
      </c>
      <c r="C35" s="89"/>
      <c r="D35" s="89">
        <f>D36</f>
        <v>3265.2</v>
      </c>
      <c r="E35" s="90"/>
      <c r="F35" s="90">
        <f>(D35/B35)*100</f>
        <v>99.88375650045886</v>
      </c>
    </row>
    <row r="36" spans="1:6" ht="18" customHeight="1">
      <c r="A36" s="91" t="s">
        <v>49</v>
      </c>
      <c r="B36" s="92">
        <v>3269</v>
      </c>
      <c r="C36" s="92"/>
      <c r="D36" s="92">
        <v>3265.2</v>
      </c>
      <c r="E36" s="93"/>
      <c r="F36" s="93">
        <f>(D36/B36)*100</f>
        <v>99.88375650045886</v>
      </c>
    </row>
    <row r="37" spans="1:6" ht="27" customHeight="1">
      <c r="A37" s="88" t="s">
        <v>44</v>
      </c>
      <c r="B37" s="89">
        <f>B38+B39</f>
        <v>12500</v>
      </c>
      <c r="C37" s="89"/>
      <c r="D37" s="89">
        <f>D38+D39</f>
        <v>12498.9</v>
      </c>
      <c r="E37" s="90"/>
      <c r="F37" s="90">
        <f>D37/B37*100</f>
        <v>99.9912</v>
      </c>
    </row>
    <row r="38" spans="1:6" ht="20.25" customHeight="1">
      <c r="A38" s="94" t="s">
        <v>66</v>
      </c>
      <c r="B38" s="92">
        <v>1378</v>
      </c>
      <c r="C38" s="92"/>
      <c r="D38" s="92">
        <v>1377.5</v>
      </c>
      <c r="E38" s="93"/>
      <c r="F38" s="93">
        <f>D38/B38*100</f>
        <v>99.96371552975326</v>
      </c>
    </row>
    <row r="39" spans="1:6" ht="12.75" customHeight="1">
      <c r="A39" s="91" t="s">
        <v>67</v>
      </c>
      <c r="B39" s="92">
        <v>11122</v>
      </c>
      <c r="C39" s="92"/>
      <c r="D39" s="92">
        <v>11121.4</v>
      </c>
      <c r="E39" s="93"/>
      <c r="F39" s="93">
        <f>D39/B39*100</f>
        <v>99.99460528681891</v>
      </c>
    </row>
    <row r="40" spans="1:6" ht="28.5" customHeight="1">
      <c r="A40" s="88" t="s">
        <v>35</v>
      </c>
      <c r="B40" s="89">
        <f>B41+B42+B43</f>
        <v>3321</v>
      </c>
      <c r="C40" s="89"/>
      <c r="D40" s="89">
        <f>D41+D42+D43</f>
        <v>3318.3999999999996</v>
      </c>
      <c r="E40" s="90"/>
      <c r="F40" s="90">
        <f>(D40/B40)*100</f>
        <v>99.92171032821439</v>
      </c>
    </row>
    <row r="41" spans="1:6" ht="18" customHeight="1">
      <c r="A41" s="91" t="s">
        <v>68</v>
      </c>
      <c r="B41" s="92">
        <v>172</v>
      </c>
      <c r="C41" s="92"/>
      <c r="D41" s="92">
        <v>171.1</v>
      </c>
      <c r="E41" s="93"/>
      <c r="F41" s="93">
        <f>D41/B41*100</f>
        <v>99.4767441860465</v>
      </c>
    </row>
    <row r="42" spans="1:6" ht="72.75" customHeight="1">
      <c r="A42" s="97" t="s">
        <v>69</v>
      </c>
      <c r="B42" s="92">
        <v>1114</v>
      </c>
      <c r="C42" s="92"/>
      <c r="D42" s="92">
        <v>1113.5</v>
      </c>
      <c r="E42" s="93"/>
      <c r="F42" s="93">
        <f>D42/B42*100</f>
        <v>99.95511669658886</v>
      </c>
    </row>
    <row r="43" spans="1:6" ht="29.25" customHeight="1">
      <c r="A43" s="91" t="s">
        <v>70</v>
      </c>
      <c r="B43" s="92">
        <v>2035</v>
      </c>
      <c r="C43" s="92"/>
      <c r="D43" s="92">
        <v>2033.8</v>
      </c>
      <c r="E43" s="93"/>
      <c r="F43" s="93">
        <f>D43/B43*100</f>
        <v>99.94103194103194</v>
      </c>
    </row>
    <row r="44" spans="1:6" ht="21" customHeight="1">
      <c r="A44" s="88" t="s">
        <v>36</v>
      </c>
      <c r="B44" s="89">
        <f>SUM(B45:B55)</f>
        <v>5280</v>
      </c>
      <c r="C44" s="89"/>
      <c r="D44" s="89">
        <f>SUM(D45:D55)</f>
        <v>5276.4</v>
      </c>
      <c r="E44" s="90"/>
      <c r="F44" s="90">
        <f>(D44/B44)*100</f>
        <v>99.93181818181817</v>
      </c>
    </row>
    <row r="45" spans="1:6" ht="28.5" customHeight="1">
      <c r="A45" s="94" t="s">
        <v>71</v>
      </c>
      <c r="B45" s="92">
        <v>96</v>
      </c>
      <c r="C45" s="92"/>
      <c r="D45" s="92">
        <v>95.2</v>
      </c>
      <c r="E45" s="98">
        <v>51</v>
      </c>
      <c r="F45" s="93">
        <f>(D45/B45)*100</f>
        <v>99.16666666666667</v>
      </c>
    </row>
    <row r="46" spans="1:6" ht="0.75" customHeight="1">
      <c r="A46" s="91" t="s">
        <v>72</v>
      </c>
      <c r="B46" s="92">
        <v>0</v>
      </c>
      <c r="C46" s="92"/>
      <c r="D46" s="92">
        <v>0</v>
      </c>
      <c r="E46" s="98">
        <v>22</v>
      </c>
      <c r="F46" s="93" t="e">
        <f>(D46/B46)*100</f>
        <v>#DIV/0!</v>
      </c>
    </row>
    <row r="47" spans="1:6" ht="58.5" customHeight="1">
      <c r="A47" s="91" t="s">
        <v>6</v>
      </c>
      <c r="B47" s="92">
        <v>750</v>
      </c>
      <c r="C47" s="92"/>
      <c r="D47" s="92">
        <v>745.5</v>
      </c>
      <c r="E47" s="98">
        <v>71</v>
      </c>
      <c r="F47" s="93">
        <f>(D47/B47)*100</f>
        <v>99.4</v>
      </c>
    </row>
    <row r="48" spans="1:6" ht="0.75" customHeight="1">
      <c r="A48" s="91" t="s">
        <v>52</v>
      </c>
      <c r="B48" s="92">
        <v>0</v>
      </c>
      <c r="C48" s="92"/>
      <c r="D48" s="92">
        <v>0</v>
      </c>
      <c r="E48" s="98">
        <v>0</v>
      </c>
      <c r="F48" s="93">
        <v>0</v>
      </c>
    </row>
    <row r="49" spans="1:6" ht="102" customHeight="1">
      <c r="A49" s="91" t="s">
        <v>73</v>
      </c>
      <c r="B49" s="92">
        <v>66</v>
      </c>
      <c r="C49" s="92"/>
      <c r="D49" s="92">
        <v>67.8</v>
      </c>
      <c r="E49" s="98">
        <v>121.2</v>
      </c>
      <c r="F49" s="93">
        <f aca="true" t="shared" si="2" ref="F49:F60">D49/B49*100</f>
        <v>102.72727272727273</v>
      </c>
    </row>
    <row r="50" spans="1:6" ht="48.75" customHeight="1">
      <c r="A50" s="91" t="s">
        <v>45</v>
      </c>
      <c r="B50" s="92">
        <v>1153</v>
      </c>
      <c r="C50" s="92"/>
      <c r="D50" s="92">
        <v>1152.8</v>
      </c>
      <c r="E50" s="98">
        <v>887.3</v>
      </c>
      <c r="F50" s="93">
        <f t="shared" si="2"/>
        <v>99.98265394622723</v>
      </c>
    </row>
    <row r="51" spans="1:6" ht="27" customHeight="1">
      <c r="A51" s="91" t="s">
        <v>74</v>
      </c>
      <c r="B51" s="92">
        <v>313</v>
      </c>
      <c r="C51" s="92"/>
      <c r="D51" s="92">
        <v>312.1</v>
      </c>
      <c r="E51" s="98">
        <v>347.5</v>
      </c>
      <c r="F51" s="93">
        <f t="shared" si="2"/>
        <v>99.71246006389777</v>
      </c>
    </row>
    <row r="52" spans="1:6" ht="50.25" customHeight="1">
      <c r="A52" s="94" t="s">
        <v>75</v>
      </c>
      <c r="B52" s="92">
        <v>342</v>
      </c>
      <c r="C52" s="92"/>
      <c r="D52" s="92">
        <v>341.8</v>
      </c>
      <c r="E52" s="98">
        <v>87.6</v>
      </c>
      <c r="F52" s="93">
        <f t="shared" si="2"/>
        <v>99.94152046783627</v>
      </c>
    </row>
    <row r="53" spans="1:6" ht="71.25" customHeight="1">
      <c r="A53" s="91" t="s">
        <v>59</v>
      </c>
      <c r="B53" s="92">
        <v>129</v>
      </c>
      <c r="C53" s="92"/>
      <c r="D53" s="92">
        <v>128.6</v>
      </c>
      <c r="E53" s="98">
        <v>221.8</v>
      </c>
      <c r="F53" s="93">
        <f t="shared" si="2"/>
        <v>99.68992248062015</v>
      </c>
    </row>
    <row r="54" spans="1:6" ht="43.5" customHeight="1">
      <c r="A54" s="91" t="s">
        <v>76</v>
      </c>
      <c r="B54" s="92">
        <v>22</v>
      </c>
      <c r="C54" s="92"/>
      <c r="D54" s="92">
        <v>21.2</v>
      </c>
      <c r="E54" s="98">
        <v>68.4</v>
      </c>
      <c r="F54" s="93">
        <f t="shared" si="2"/>
        <v>96.36363636363636</v>
      </c>
    </row>
    <row r="55" spans="1:6" ht="30.75" customHeight="1">
      <c r="A55" s="91" t="s">
        <v>77</v>
      </c>
      <c r="B55" s="92">
        <v>2409</v>
      </c>
      <c r="C55" s="92"/>
      <c r="D55" s="92">
        <v>2411.4</v>
      </c>
      <c r="E55" s="99">
        <v>3536.16</v>
      </c>
      <c r="F55" s="93">
        <f t="shared" si="2"/>
        <v>100.09962640099627</v>
      </c>
    </row>
    <row r="56" spans="1:6" ht="24.75" customHeight="1">
      <c r="A56" s="88" t="s">
        <v>78</v>
      </c>
      <c r="B56" s="89">
        <v>1629</v>
      </c>
      <c r="C56" s="89"/>
      <c r="D56" s="89">
        <v>1633.4</v>
      </c>
      <c r="E56" s="90"/>
      <c r="F56" s="93">
        <f t="shared" si="2"/>
        <v>100.27010435850214</v>
      </c>
    </row>
    <row r="57" spans="1:6" ht="21" customHeight="1">
      <c r="A57" s="88" t="s">
        <v>51</v>
      </c>
      <c r="B57" s="89">
        <f>B7+B12+B17+B21+B25+B31+B35+B37+B40+B44+B56+B29</f>
        <v>307616</v>
      </c>
      <c r="C57" s="89"/>
      <c r="D57" s="89">
        <f>D7+D12+D17+D21+D25+D31+D35+D37+D40+D44+D56</f>
        <v>308295.8000000001</v>
      </c>
      <c r="E57" s="90"/>
      <c r="F57" s="90">
        <f t="shared" si="2"/>
        <v>100.22098980547179</v>
      </c>
    </row>
    <row r="58" spans="1:6" ht="18.75" customHeight="1">
      <c r="A58" s="88" t="s">
        <v>32</v>
      </c>
      <c r="B58" s="89">
        <f>B59+B65+B66+B67</f>
        <v>1172165.8</v>
      </c>
      <c r="C58" s="89">
        <f>C59+C65+C66+C67</f>
        <v>0</v>
      </c>
      <c r="D58" s="89">
        <f>D59+D65+D66+D67</f>
        <v>1154900.3</v>
      </c>
      <c r="E58" s="90"/>
      <c r="F58" s="90">
        <f t="shared" si="2"/>
        <v>98.52704284666896</v>
      </c>
    </row>
    <row r="59" spans="1:6" ht="40.5" customHeight="1">
      <c r="A59" s="100" t="s">
        <v>79</v>
      </c>
      <c r="B59" s="89">
        <f>B60+B62+B63+B64</f>
        <v>1171532.6</v>
      </c>
      <c r="C59" s="89">
        <f>C61+C62+C63+C64</f>
        <v>0</v>
      </c>
      <c r="D59" s="89">
        <f>D60+D62+D63+D64</f>
        <v>1164509.0999999999</v>
      </c>
      <c r="E59" s="90"/>
      <c r="F59" s="90">
        <f t="shared" si="2"/>
        <v>99.40048616658211</v>
      </c>
    </row>
    <row r="60" spans="1:6" ht="27.75" customHeight="1">
      <c r="A60" s="91" t="s">
        <v>80</v>
      </c>
      <c r="B60" s="92">
        <v>373051</v>
      </c>
      <c r="C60" s="92">
        <f>C61</f>
        <v>0</v>
      </c>
      <c r="D60" s="92">
        <v>373051</v>
      </c>
      <c r="E60" s="101">
        <f>E61</f>
        <v>0</v>
      </c>
      <c r="F60" s="93">
        <f t="shared" si="2"/>
        <v>100</v>
      </c>
    </row>
    <row r="61" spans="1:6" ht="17.25" customHeight="1" hidden="1">
      <c r="A61" s="91" t="s">
        <v>89</v>
      </c>
      <c r="B61" s="92">
        <v>0</v>
      </c>
      <c r="C61" s="92"/>
      <c r="D61" s="92">
        <v>0</v>
      </c>
      <c r="E61" s="93"/>
      <c r="F61" s="93">
        <v>0</v>
      </c>
    </row>
    <row r="62" spans="1:6" ht="24.75" customHeight="1">
      <c r="A62" s="91" t="s">
        <v>53</v>
      </c>
      <c r="B62" s="92">
        <v>40312.3</v>
      </c>
      <c r="C62" s="92"/>
      <c r="D62" s="92">
        <v>40257.5</v>
      </c>
      <c r="E62" s="93"/>
      <c r="F62" s="93">
        <f>D62/B62*100</f>
        <v>99.86406134107952</v>
      </c>
    </row>
    <row r="63" spans="1:6" ht="27.75" customHeight="1">
      <c r="A63" s="91" t="s">
        <v>81</v>
      </c>
      <c r="B63" s="92">
        <v>737148</v>
      </c>
      <c r="C63" s="92"/>
      <c r="D63" s="92">
        <v>730179.4</v>
      </c>
      <c r="E63" s="93"/>
      <c r="F63" s="93">
        <f>D63/B63*100</f>
        <v>99.05465388225974</v>
      </c>
    </row>
    <row r="64" spans="1:6" ht="19.5" customHeight="1">
      <c r="A64" s="91" t="s">
        <v>34</v>
      </c>
      <c r="B64" s="92">
        <v>21021.3</v>
      </c>
      <c r="C64" s="92"/>
      <c r="D64" s="92">
        <v>21021.2</v>
      </c>
      <c r="E64" s="93"/>
      <c r="F64" s="93">
        <f>D64/B64*100</f>
        <v>99.99952429202762</v>
      </c>
    </row>
    <row r="65" spans="1:6" ht="13.5" customHeight="1">
      <c r="A65" s="91" t="s">
        <v>90</v>
      </c>
      <c r="B65" s="92">
        <v>633.2</v>
      </c>
      <c r="C65" s="92"/>
      <c r="D65" s="92">
        <v>633.1</v>
      </c>
      <c r="E65" s="93"/>
      <c r="F65" s="93">
        <f>D65/B65*100</f>
        <v>99.98420720151611</v>
      </c>
    </row>
    <row r="66" spans="1:6" ht="64.5" customHeight="1" hidden="1">
      <c r="A66" s="91" t="s">
        <v>54</v>
      </c>
      <c r="B66" s="92"/>
      <c r="C66" s="92"/>
      <c r="D66" s="92"/>
      <c r="E66" s="93"/>
      <c r="F66" s="93"/>
    </row>
    <row r="67" spans="1:6" ht="47.25" customHeight="1">
      <c r="A67" s="91" t="s">
        <v>56</v>
      </c>
      <c r="B67" s="92"/>
      <c r="C67" s="92"/>
      <c r="D67" s="92">
        <v>-10241.9</v>
      </c>
      <c r="E67" s="93"/>
      <c r="F67" s="93"/>
    </row>
    <row r="68" spans="1:6" ht="21" customHeight="1">
      <c r="A68" s="88" t="s">
        <v>20</v>
      </c>
      <c r="B68" s="89">
        <f>B57+B58</f>
        <v>1479781.8</v>
      </c>
      <c r="C68" s="89"/>
      <c r="D68" s="89">
        <f>D57+D58</f>
        <v>1463196.1</v>
      </c>
      <c r="E68" s="90"/>
      <c r="F68" s="90">
        <f>D68/B68*100</f>
        <v>98.87917934927974</v>
      </c>
    </row>
    <row r="69" spans="1:6" ht="18" customHeight="1">
      <c r="A69" s="88" t="s">
        <v>21</v>
      </c>
      <c r="B69" s="89"/>
      <c r="C69" s="89"/>
      <c r="D69" s="89"/>
      <c r="E69" s="90"/>
      <c r="F69" s="90"/>
    </row>
    <row r="70" spans="1:6" ht="19.5" customHeight="1">
      <c r="A70" s="91" t="s">
        <v>29</v>
      </c>
      <c r="B70" s="92">
        <v>56224.3</v>
      </c>
      <c r="C70" s="92"/>
      <c r="D70" s="92">
        <v>53040.1</v>
      </c>
      <c r="E70" s="93"/>
      <c r="F70" s="93">
        <f>(D70/B70)*100</f>
        <v>94.33661246116003</v>
      </c>
    </row>
    <row r="71" spans="1:6" ht="18.75" customHeight="1">
      <c r="A71" s="91" t="s">
        <v>33</v>
      </c>
      <c r="B71" s="92">
        <v>171</v>
      </c>
      <c r="C71" s="92"/>
      <c r="D71" s="92">
        <v>171</v>
      </c>
      <c r="E71" s="93"/>
      <c r="F71" s="93">
        <f>D71/B71*100</f>
        <v>100</v>
      </c>
    </row>
    <row r="72" spans="1:6" ht="26.25" customHeight="1">
      <c r="A72" s="91" t="s">
        <v>30</v>
      </c>
      <c r="B72" s="92">
        <v>9020.2</v>
      </c>
      <c r="C72" s="92"/>
      <c r="D72" s="92">
        <v>8826.6</v>
      </c>
      <c r="E72" s="93"/>
      <c r="F72" s="93">
        <f aca="true" t="shared" si="3" ref="F72:F82">(D72/B72)*100</f>
        <v>97.85370612624997</v>
      </c>
    </row>
    <row r="73" spans="1:6" ht="15" customHeight="1">
      <c r="A73" s="91" t="s">
        <v>31</v>
      </c>
      <c r="B73" s="92">
        <v>146023.5</v>
      </c>
      <c r="C73" s="92"/>
      <c r="D73" s="92">
        <v>143785.4</v>
      </c>
      <c r="E73" s="93"/>
      <c r="F73" s="93">
        <f t="shared" si="3"/>
        <v>98.46730149599207</v>
      </c>
    </row>
    <row r="74" spans="1:6" ht="15.75" customHeight="1">
      <c r="A74" s="91" t="s">
        <v>39</v>
      </c>
      <c r="B74" s="92">
        <v>131242.4</v>
      </c>
      <c r="C74" s="92"/>
      <c r="D74" s="92">
        <v>127928.2</v>
      </c>
      <c r="E74" s="93"/>
      <c r="F74" s="93">
        <f t="shared" si="3"/>
        <v>97.47474901403815</v>
      </c>
    </row>
    <row r="75" spans="1:6" ht="14.25" customHeight="1">
      <c r="A75" s="91" t="s">
        <v>22</v>
      </c>
      <c r="B75" s="92">
        <v>647220.4</v>
      </c>
      <c r="C75" s="92"/>
      <c r="D75" s="92">
        <v>635377.9</v>
      </c>
      <c r="E75" s="93"/>
      <c r="F75" s="93">
        <f t="shared" si="3"/>
        <v>98.17025235916545</v>
      </c>
    </row>
    <row r="76" spans="1:6" ht="16.5" customHeight="1">
      <c r="A76" s="91" t="s">
        <v>38</v>
      </c>
      <c r="B76" s="92">
        <v>62406.7</v>
      </c>
      <c r="C76" s="92"/>
      <c r="D76" s="92">
        <v>62005.3</v>
      </c>
      <c r="E76" s="93"/>
      <c r="F76" s="93">
        <f t="shared" si="3"/>
        <v>99.35679983078741</v>
      </c>
    </row>
    <row r="77" spans="1:6" ht="15" customHeight="1" hidden="1">
      <c r="A77" s="91" t="s">
        <v>37</v>
      </c>
      <c r="B77" s="92"/>
      <c r="C77" s="92"/>
      <c r="D77" s="92"/>
      <c r="E77" s="93"/>
      <c r="F77" s="93" t="e">
        <f t="shared" si="3"/>
        <v>#DIV/0!</v>
      </c>
    </row>
    <row r="78" spans="1:6" ht="15.75" customHeight="1">
      <c r="A78" s="91" t="s">
        <v>37</v>
      </c>
      <c r="B78" s="92">
        <v>2488</v>
      </c>
      <c r="C78" s="92"/>
      <c r="D78" s="92">
        <v>2488</v>
      </c>
      <c r="E78" s="93"/>
      <c r="F78" s="93">
        <f t="shared" si="3"/>
        <v>100</v>
      </c>
    </row>
    <row r="79" spans="1:6" ht="14.25" customHeight="1">
      <c r="A79" s="91" t="s">
        <v>23</v>
      </c>
      <c r="B79" s="92">
        <v>400193.4</v>
      </c>
      <c r="C79" s="92"/>
      <c r="D79" s="92">
        <v>397365.4</v>
      </c>
      <c r="E79" s="93"/>
      <c r="F79" s="93">
        <f t="shared" si="3"/>
        <v>99.29334166930289</v>
      </c>
    </row>
    <row r="80" spans="1:6" ht="17.25" customHeight="1">
      <c r="A80" s="91" t="s">
        <v>46</v>
      </c>
      <c r="B80" s="92">
        <v>21878.2</v>
      </c>
      <c r="C80" s="92"/>
      <c r="D80" s="92">
        <v>21798</v>
      </c>
      <c r="E80" s="93"/>
      <c r="F80" s="93">
        <f t="shared" si="3"/>
        <v>99.63342505324934</v>
      </c>
    </row>
    <row r="81" spans="1:6" ht="18" customHeight="1">
      <c r="A81" s="91" t="s">
        <v>47</v>
      </c>
      <c r="B81" s="92">
        <v>6870.7</v>
      </c>
      <c r="C81" s="92"/>
      <c r="D81" s="92">
        <v>6862.7</v>
      </c>
      <c r="E81" s="93"/>
      <c r="F81" s="93">
        <f t="shared" si="3"/>
        <v>99.8835635379219</v>
      </c>
    </row>
    <row r="82" spans="1:6" ht="15" customHeight="1">
      <c r="A82" s="91" t="s">
        <v>48</v>
      </c>
      <c r="B82" s="92">
        <v>80</v>
      </c>
      <c r="C82" s="92"/>
      <c r="D82" s="92">
        <v>80</v>
      </c>
      <c r="E82" s="93"/>
      <c r="F82" s="93">
        <f t="shared" si="3"/>
        <v>100</v>
      </c>
    </row>
    <row r="83" spans="1:6" ht="18" customHeight="1">
      <c r="A83" s="88" t="s">
        <v>24</v>
      </c>
      <c r="B83" s="89">
        <f>SUM(B70:B82)</f>
        <v>1483818.7999999998</v>
      </c>
      <c r="C83" s="89">
        <f>SUM(C70:C82)</f>
        <v>0</v>
      </c>
      <c r="D83" s="89">
        <f>SUM(D70:D82)</f>
        <v>1459728.5999999999</v>
      </c>
      <c r="E83" s="90">
        <f>SUM(E70:E82)</f>
        <v>0</v>
      </c>
      <c r="F83" s="90">
        <f>D83/B83*100</f>
        <v>98.37647292243501</v>
      </c>
    </row>
    <row r="84" spans="1:6" ht="15.75">
      <c r="A84" s="102"/>
      <c r="B84" s="103"/>
      <c r="C84" s="103"/>
      <c r="D84" s="104"/>
      <c r="E84" s="105"/>
      <c r="F84" s="105"/>
    </row>
    <row r="85" spans="1:6" ht="30.75" customHeight="1">
      <c r="A85" s="106" t="s">
        <v>7</v>
      </c>
      <c r="B85" s="130">
        <f>B83-B68</f>
        <v>4036.999999999767</v>
      </c>
      <c r="C85" s="108"/>
      <c r="D85" s="128">
        <f>D83-D68</f>
        <v>-3467.500000000233</v>
      </c>
      <c r="E85" s="16"/>
      <c r="F85" s="16"/>
    </row>
    <row r="86" spans="1:6" ht="25.5" customHeight="1">
      <c r="A86" s="110" t="s">
        <v>8</v>
      </c>
      <c r="B86" s="131">
        <v>-198</v>
      </c>
      <c r="C86" s="112"/>
      <c r="D86" s="129">
        <v>-198</v>
      </c>
      <c r="E86" s="16"/>
      <c r="F86" s="16"/>
    </row>
    <row r="87" spans="1:6" ht="18.75" customHeight="1">
      <c r="A87" s="106" t="s">
        <v>9</v>
      </c>
      <c r="B87" s="89">
        <f>B88+B89</f>
        <v>0</v>
      </c>
      <c r="C87" s="115"/>
      <c r="D87" s="128">
        <v>0</v>
      </c>
      <c r="E87" s="16"/>
      <c r="F87" s="16"/>
    </row>
    <row r="88" spans="1:6" ht="16.5" customHeight="1">
      <c r="A88" s="91" t="s">
        <v>10</v>
      </c>
      <c r="B88" s="92">
        <v>0</v>
      </c>
      <c r="C88" s="118"/>
      <c r="D88" s="129">
        <v>0</v>
      </c>
      <c r="E88" s="16"/>
      <c r="F88" s="16"/>
    </row>
    <row r="89" spans="1:6" ht="27" customHeight="1">
      <c r="A89" s="91" t="s">
        <v>11</v>
      </c>
      <c r="B89" s="129">
        <v>0</v>
      </c>
      <c r="C89" s="120"/>
      <c r="D89" s="129">
        <v>0</v>
      </c>
      <c r="E89" s="16"/>
      <c r="F89" s="16"/>
    </row>
    <row r="90" spans="1:6" ht="24" customHeight="1">
      <c r="A90" s="106" t="s">
        <v>55</v>
      </c>
      <c r="B90" s="130">
        <f>B91+B92</f>
        <v>-198</v>
      </c>
      <c r="C90" s="108"/>
      <c r="D90" s="128">
        <f>D91+D92</f>
        <v>-198</v>
      </c>
      <c r="E90" s="16"/>
      <c r="F90" s="16"/>
    </row>
    <row r="91" spans="1:6" ht="39.75" customHeight="1">
      <c r="A91" s="91" t="s">
        <v>12</v>
      </c>
      <c r="B91" s="129">
        <v>0</v>
      </c>
      <c r="C91" s="120"/>
      <c r="D91" s="129">
        <v>0</v>
      </c>
      <c r="E91" s="16"/>
      <c r="F91" s="16"/>
    </row>
    <row r="92" spans="1:6" ht="39.75" customHeight="1">
      <c r="A92" s="91" t="s">
        <v>13</v>
      </c>
      <c r="B92" s="129">
        <v>-198</v>
      </c>
      <c r="C92" s="120"/>
      <c r="D92" s="129">
        <v>-198</v>
      </c>
      <c r="E92" s="16"/>
      <c r="F92" s="16"/>
    </row>
    <row r="93" spans="1:6" ht="28.5" customHeight="1">
      <c r="A93" s="88" t="s">
        <v>82</v>
      </c>
      <c r="B93" s="128">
        <v>0</v>
      </c>
      <c r="C93" s="120"/>
      <c r="D93" s="128">
        <v>0</v>
      </c>
      <c r="E93" s="16"/>
      <c r="F93" s="16"/>
    </row>
    <row r="94" spans="1:6" ht="25.5" customHeight="1">
      <c r="A94" s="106" t="s">
        <v>14</v>
      </c>
      <c r="B94" s="128">
        <f>B85-B86</f>
        <v>4234.999999999767</v>
      </c>
      <c r="C94" s="124"/>
      <c r="D94" s="128">
        <f>D85-D86</f>
        <v>-3269.500000000233</v>
      </c>
      <c r="E94" s="16"/>
      <c r="F94" s="16"/>
    </row>
  </sheetData>
  <sheetProtection/>
  <mergeCells count="5">
    <mergeCell ref="A2:A5"/>
    <mergeCell ref="B2:B5"/>
    <mergeCell ref="A1:F1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F106"/>
  <sheetViews>
    <sheetView zoomScalePageLayoutView="0" workbookViewId="0" topLeftCell="A93">
      <selection activeCell="G94" sqref="G94"/>
    </sheetView>
  </sheetViews>
  <sheetFormatPr defaultColWidth="8.875" defaultRowHeight="12.75"/>
  <cols>
    <col min="1" max="1" width="46.625" style="56" customWidth="1"/>
    <col min="2" max="2" width="15.25390625" style="26" customWidth="1"/>
    <col min="3" max="3" width="15.25390625" style="26" hidden="1" customWidth="1"/>
    <col min="4" max="4" width="16.00390625" style="25" customWidth="1"/>
    <col min="5" max="5" width="13.875" style="16" hidden="1" customWidth="1"/>
    <col min="6" max="6" width="13.75390625" style="16" customWidth="1"/>
    <col min="7" max="16384" width="8.875" style="76" customWidth="1"/>
  </cols>
  <sheetData>
    <row r="1" spans="1:6" ht="35.25" customHeight="1" thickBot="1">
      <c r="A1" s="133" t="s">
        <v>91</v>
      </c>
      <c r="B1" s="133"/>
      <c r="C1" s="133"/>
      <c r="D1" s="133"/>
      <c r="E1" s="133"/>
      <c r="F1" s="133"/>
    </row>
    <row r="2" spans="1:6" ht="39" customHeight="1">
      <c r="A2" s="134" t="s">
        <v>15</v>
      </c>
      <c r="B2" s="146" t="s">
        <v>86</v>
      </c>
      <c r="C2" s="18"/>
      <c r="D2" s="149" t="s">
        <v>92</v>
      </c>
      <c r="E2" s="6"/>
      <c r="F2" s="143" t="s">
        <v>0</v>
      </c>
    </row>
    <row r="3" spans="1:6" ht="12.75">
      <c r="A3" s="135"/>
      <c r="B3" s="147"/>
      <c r="C3" s="19"/>
      <c r="D3" s="150"/>
      <c r="E3" s="8"/>
      <c r="F3" s="144"/>
    </row>
    <row r="4" spans="1:6" ht="12.75">
      <c r="A4" s="135"/>
      <c r="B4" s="147"/>
      <c r="C4" s="19"/>
      <c r="D4" s="150"/>
      <c r="E4" s="8"/>
      <c r="F4" s="144"/>
    </row>
    <row r="5" spans="1:6" ht="12.75" customHeight="1">
      <c r="A5" s="136"/>
      <c r="B5" s="148"/>
      <c r="C5" s="20"/>
      <c r="D5" s="151"/>
      <c r="E5" s="10"/>
      <c r="F5" s="145"/>
    </row>
    <row r="6" spans="1:6" ht="12.75">
      <c r="A6" s="2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26.25" customHeight="1">
      <c r="A7" s="28" t="s">
        <v>25</v>
      </c>
      <c r="B7" s="24">
        <f>B8+B9+B10+B11</f>
        <v>170694</v>
      </c>
      <c r="C7" s="24"/>
      <c r="D7" s="24">
        <f>D8+D9+D10+D11</f>
        <v>29953.999999999996</v>
      </c>
      <c r="E7" s="14"/>
      <c r="F7" s="14">
        <f aca="true" t="shared" si="0" ref="F7:F15">(D7/B7)*100</f>
        <v>17.54836139524529</v>
      </c>
    </row>
    <row r="8" spans="1:6" ht="87.75" customHeight="1">
      <c r="A8" s="29" t="s">
        <v>50</v>
      </c>
      <c r="B8" s="23">
        <v>168237</v>
      </c>
      <c r="C8" s="23"/>
      <c r="D8" s="23">
        <v>29829</v>
      </c>
      <c r="E8" s="4"/>
      <c r="F8" s="4">
        <f t="shared" si="0"/>
        <v>17.730344692309064</v>
      </c>
    </row>
    <row r="9" spans="1:6" ht="102.75" customHeight="1">
      <c r="A9" s="29" t="s">
        <v>40</v>
      </c>
      <c r="B9" s="23">
        <v>506</v>
      </c>
      <c r="C9" s="23"/>
      <c r="D9" s="23">
        <v>34.8</v>
      </c>
      <c r="E9" s="4"/>
      <c r="F9" s="4">
        <f t="shared" si="0"/>
        <v>6.877470355731225</v>
      </c>
    </row>
    <row r="10" spans="1:6" ht="43.5" customHeight="1">
      <c r="A10" s="29" t="s">
        <v>41</v>
      </c>
      <c r="B10" s="23">
        <v>1681</v>
      </c>
      <c r="C10" s="23"/>
      <c r="D10" s="23">
        <v>79.6</v>
      </c>
      <c r="E10" s="4"/>
      <c r="F10" s="4">
        <f t="shared" si="0"/>
        <v>4.735276621058893</v>
      </c>
    </row>
    <row r="11" spans="1:6" ht="99.75" customHeight="1">
      <c r="A11" s="29" t="s">
        <v>58</v>
      </c>
      <c r="B11" s="23">
        <v>270</v>
      </c>
      <c r="C11" s="23"/>
      <c r="D11" s="23">
        <v>10.6</v>
      </c>
      <c r="E11" s="4"/>
      <c r="F11" s="4">
        <f t="shared" si="0"/>
        <v>3.9259259259259256</v>
      </c>
    </row>
    <row r="12" spans="1:6" ht="25.5">
      <c r="A12" s="28" t="s">
        <v>1</v>
      </c>
      <c r="B12" s="24">
        <f>B13+B14+B15+B16</f>
        <v>6788</v>
      </c>
      <c r="C12" s="24"/>
      <c r="D12" s="24">
        <f>D13+D14+D15+D16</f>
        <v>627.3</v>
      </c>
      <c r="E12" s="14"/>
      <c r="F12" s="14">
        <f t="shared" si="0"/>
        <v>9.241308190925162</v>
      </c>
    </row>
    <row r="13" spans="1:6" ht="63.75">
      <c r="A13" s="29" t="s">
        <v>2</v>
      </c>
      <c r="B13" s="23">
        <v>3301</v>
      </c>
      <c r="C13" s="23"/>
      <c r="D13" s="23">
        <v>222.6</v>
      </c>
      <c r="E13" s="4"/>
      <c r="F13" s="4">
        <f t="shared" si="0"/>
        <v>6.743411087549227</v>
      </c>
    </row>
    <row r="14" spans="1:6" ht="84" customHeight="1">
      <c r="A14" s="29" t="s">
        <v>3</v>
      </c>
      <c r="B14" s="23">
        <v>49</v>
      </c>
      <c r="C14" s="23"/>
      <c r="D14" s="23">
        <v>2.3</v>
      </c>
      <c r="E14" s="4"/>
      <c r="F14" s="4">
        <f t="shared" si="0"/>
        <v>4.693877551020408</v>
      </c>
    </row>
    <row r="15" spans="1:6" ht="72" customHeight="1">
      <c r="A15" s="29" t="s">
        <v>57</v>
      </c>
      <c r="B15" s="23">
        <v>3438</v>
      </c>
      <c r="C15" s="23"/>
      <c r="D15" s="23">
        <v>437.1</v>
      </c>
      <c r="E15" s="4"/>
      <c r="F15" s="4">
        <f t="shared" si="0"/>
        <v>12.713787085514836</v>
      </c>
    </row>
    <row r="16" spans="1:6" ht="63.75">
      <c r="A16" s="29" t="s">
        <v>4</v>
      </c>
      <c r="B16" s="23">
        <v>0</v>
      </c>
      <c r="C16" s="23"/>
      <c r="D16" s="23">
        <v>-34.7</v>
      </c>
      <c r="E16" s="4"/>
      <c r="F16" s="4">
        <v>0</v>
      </c>
    </row>
    <row r="17" spans="1:6" ht="12.75">
      <c r="A17" s="28" t="s">
        <v>16</v>
      </c>
      <c r="B17" s="24">
        <f>B18+B19+B20</f>
        <v>29970</v>
      </c>
      <c r="C17" s="24"/>
      <c r="D17" s="24">
        <f>D18+D19+D20</f>
        <v>5881.6</v>
      </c>
      <c r="E17" s="14"/>
      <c r="F17" s="14">
        <f>(D17/B17)*100</f>
        <v>19.624958291624957</v>
      </c>
    </row>
    <row r="18" spans="1:6" ht="25.5">
      <c r="A18" s="29" t="s">
        <v>26</v>
      </c>
      <c r="B18" s="23">
        <v>29860</v>
      </c>
      <c r="C18" s="23"/>
      <c r="D18" s="23">
        <v>5872.6</v>
      </c>
      <c r="E18" s="4"/>
      <c r="F18" s="4">
        <f>(D18/B18)*100</f>
        <v>19.66711319490958</v>
      </c>
    </row>
    <row r="19" spans="1:6" ht="12.75">
      <c r="A19" s="29" t="s">
        <v>42</v>
      </c>
      <c r="B19" s="23">
        <v>10</v>
      </c>
      <c r="C19" s="23"/>
      <c r="D19" s="23">
        <v>3</v>
      </c>
      <c r="E19" s="4"/>
      <c r="F19" s="4">
        <v>0</v>
      </c>
    </row>
    <row r="20" spans="1:6" ht="25.5">
      <c r="A20" s="29" t="s">
        <v>60</v>
      </c>
      <c r="B20" s="23">
        <v>100</v>
      </c>
      <c r="C20" s="23"/>
      <c r="D20" s="23">
        <v>6</v>
      </c>
      <c r="E20" s="4"/>
      <c r="F20" s="4">
        <f>(D20/B20)*100</f>
        <v>6</v>
      </c>
    </row>
    <row r="21" spans="1:6" ht="16.5" customHeight="1">
      <c r="A21" s="28" t="s">
        <v>17</v>
      </c>
      <c r="B21" s="24">
        <f>B22+B24+B23</f>
        <v>27400</v>
      </c>
      <c r="C21" s="24"/>
      <c r="D21" s="24">
        <f>D22+D24+D23</f>
        <v>7737.6</v>
      </c>
      <c r="E21" s="14"/>
      <c r="F21" s="14">
        <f>(D21/B21)*100</f>
        <v>28.239416058394163</v>
      </c>
    </row>
    <row r="22" spans="1:6" ht="12.75">
      <c r="A22" s="29" t="s">
        <v>61</v>
      </c>
      <c r="B22" s="23">
        <v>1590</v>
      </c>
      <c r="C22" s="23"/>
      <c r="D22" s="23">
        <v>153.1</v>
      </c>
      <c r="E22" s="4"/>
      <c r="F22" s="4">
        <f>(D22/B22)*100</f>
        <v>9.628930817610062</v>
      </c>
    </row>
    <row r="23" spans="1:6" ht="21" customHeight="1">
      <c r="A23" s="29" t="s">
        <v>5</v>
      </c>
      <c r="B23" s="23">
        <v>1310</v>
      </c>
      <c r="C23" s="23"/>
      <c r="D23" s="23">
        <v>150.8</v>
      </c>
      <c r="E23" s="4"/>
      <c r="F23" s="4">
        <f>(D23/B23)*100</f>
        <v>11.51145038167939</v>
      </c>
    </row>
    <row r="24" spans="1:6" ht="12.75">
      <c r="A24" s="30" t="s">
        <v>18</v>
      </c>
      <c r="B24" s="23">
        <v>24500</v>
      </c>
      <c r="C24" s="23"/>
      <c r="D24" s="23">
        <v>7433.7</v>
      </c>
      <c r="E24" s="4"/>
      <c r="F24" s="4">
        <f>(D24/B24)*100</f>
        <v>30.341632653061225</v>
      </c>
    </row>
    <row r="25" spans="1:6" ht="13.5" customHeight="1">
      <c r="A25" s="28" t="s">
        <v>19</v>
      </c>
      <c r="B25" s="24">
        <f>B26+B28+B27</f>
        <v>9450</v>
      </c>
      <c r="C25" s="24">
        <f>C26+C28</f>
        <v>0</v>
      </c>
      <c r="D25" s="24">
        <f>D26+D28+D27</f>
        <v>1254.2</v>
      </c>
      <c r="E25" s="14">
        <f>E26+E28</f>
        <v>0</v>
      </c>
      <c r="F25" s="14">
        <f>F26</f>
        <v>11.867132867132867</v>
      </c>
    </row>
    <row r="26" spans="1:6" ht="30.75" customHeight="1">
      <c r="A26" s="31" t="s">
        <v>62</v>
      </c>
      <c r="B26" s="23">
        <v>7150</v>
      </c>
      <c r="C26" s="23"/>
      <c r="D26" s="23">
        <v>848.5</v>
      </c>
      <c r="E26" s="4"/>
      <c r="F26" s="4">
        <f>(D26/B26)*100</f>
        <v>11.867132867132867</v>
      </c>
    </row>
    <row r="27" spans="1:6" ht="37.5" customHeight="1">
      <c r="A27" s="31" t="s">
        <v>63</v>
      </c>
      <c r="B27" s="23"/>
      <c r="C27" s="23"/>
      <c r="D27" s="23"/>
      <c r="E27" s="4"/>
      <c r="F27" s="4"/>
    </row>
    <row r="28" spans="1:6" ht="36.75" customHeight="1">
      <c r="A28" s="31" t="s">
        <v>88</v>
      </c>
      <c r="B28" s="23">
        <v>2300</v>
      </c>
      <c r="C28" s="23"/>
      <c r="D28" s="23">
        <v>405.7</v>
      </c>
      <c r="E28" s="4"/>
      <c r="F28" s="4">
        <f>(D28/B28)*100</f>
        <v>17.639130434782608</v>
      </c>
    </row>
    <row r="29" spans="1:6" ht="25.5">
      <c r="A29" s="32" t="s">
        <v>83</v>
      </c>
      <c r="B29" s="24">
        <f>B30</f>
        <v>0</v>
      </c>
      <c r="C29" s="24"/>
      <c r="D29" s="24">
        <f>D30</f>
        <v>0</v>
      </c>
      <c r="E29" s="14"/>
      <c r="F29" s="14"/>
    </row>
    <row r="30" spans="1:6" ht="46.5" customHeight="1">
      <c r="A30" s="30" t="s">
        <v>84</v>
      </c>
      <c r="B30" s="23">
        <v>0</v>
      </c>
      <c r="C30" s="23"/>
      <c r="D30" s="23">
        <v>0</v>
      </c>
      <c r="E30" s="4"/>
      <c r="F30" s="4"/>
    </row>
    <row r="31" spans="1:6" ht="42.75" customHeight="1">
      <c r="A31" s="28" t="s">
        <v>27</v>
      </c>
      <c r="B31" s="24">
        <f>B32+B33+B34</f>
        <v>26783</v>
      </c>
      <c r="C31" s="24"/>
      <c r="D31" s="24">
        <f>D32+D33+D34</f>
        <v>3892.1</v>
      </c>
      <c r="E31" s="14"/>
      <c r="F31" s="14">
        <f>(D31/B31)*100</f>
        <v>14.531979240563043</v>
      </c>
    </row>
    <row r="32" spans="1:6" ht="81" customHeight="1">
      <c r="A32" s="29" t="s">
        <v>43</v>
      </c>
      <c r="B32" s="23">
        <v>25910</v>
      </c>
      <c r="C32" s="23"/>
      <c r="D32" s="23">
        <v>3650.7</v>
      </c>
      <c r="E32" s="4"/>
      <c r="F32" s="4">
        <f>(D32/B32)*100</f>
        <v>14.089926669239675</v>
      </c>
    </row>
    <row r="33" spans="1:6" ht="25.5">
      <c r="A33" s="30" t="s">
        <v>64</v>
      </c>
      <c r="B33" s="23">
        <v>0</v>
      </c>
      <c r="C33" s="23"/>
      <c r="D33" s="23">
        <v>0</v>
      </c>
      <c r="E33" s="4"/>
      <c r="F33" s="4">
        <v>0</v>
      </c>
    </row>
    <row r="34" spans="1:6" ht="12.75" customHeight="1">
      <c r="A34" s="29" t="s">
        <v>65</v>
      </c>
      <c r="B34" s="23">
        <v>873</v>
      </c>
      <c r="C34" s="23"/>
      <c r="D34" s="23">
        <v>241.4</v>
      </c>
      <c r="E34" s="4"/>
      <c r="F34" s="4">
        <f>D34/B34*100</f>
        <v>27.651775486827034</v>
      </c>
    </row>
    <row r="35" spans="1:6" ht="21" customHeight="1">
      <c r="A35" s="28" t="s">
        <v>28</v>
      </c>
      <c r="B35" s="24">
        <f>B36</f>
        <v>385</v>
      </c>
      <c r="C35" s="24"/>
      <c r="D35" s="24">
        <f>D36</f>
        <v>75.8</v>
      </c>
      <c r="E35" s="14"/>
      <c r="F35" s="14">
        <f>(D35/B35)*100</f>
        <v>19.68831168831169</v>
      </c>
    </row>
    <row r="36" spans="1:6" ht="18" customHeight="1">
      <c r="A36" s="29" t="s">
        <v>49</v>
      </c>
      <c r="B36" s="23">
        <v>385</v>
      </c>
      <c r="C36" s="23"/>
      <c r="D36" s="23">
        <v>75.8</v>
      </c>
      <c r="E36" s="4"/>
      <c r="F36" s="4">
        <f>(D36/B36)*100</f>
        <v>19.68831168831169</v>
      </c>
    </row>
    <row r="37" spans="1:6" ht="25.5" customHeight="1">
      <c r="A37" s="28" t="s">
        <v>44</v>
      </c>
      <c r="B37" s="24">
        <f>B38+B39</f>
        <v>200</v>
      </c>
      <c r="C37" s="24"/>
      <c r="D37" s="24">
        <f>D38+D39</f>
        <v>145.29999999999998</v>
      </c>
      <c r="E37" s="14"/>
      <c r="F37" s="14">
        <f>D37/B37*100</f>
        <v>72.64999999999999</v>
      </c>
    </row>
    <row r="38" spans="1:6" ht="18" customHeight="1">
      <c r="A38" s="30" t="s">
        <v>66</v>
      </c>
      <c r="B38" s="23">
        <v>60</v>
      </c>
      <c r="C38" s="23"/>
      <c r="D38" s="23">
        <v>5.6</v>
      </c>
      <c r="E38" s="4"/>
      <c r="F38" s="4">
        <f>D38/B38*100</f>
        <v>9.333333333333332</v>
      </c>
    </row>
    <row r="39" spans="1:6" ht="24" customHeight="1">
      <c r="A39" s="29" t="s">
        <v>67</v>
      </c>
      <c r="B39" s="23">
        <v>140</v>
      </c>
      <c r="C39" s="23"/>
      <c r="D39" s="23">
        <v>139.7</v>
      </c>
      <c r="E39" s="4"/>
      <c r="F39" s="4">
        <f>D39/B39*100</f>
        <v>99.78571428571428</v>
      </c>
    </row>
    <row r="40" spans="1:6" ht="37.5" customHeight="1">
      <c r="A40" s="28" t="s">
        <v>35</v>
      </c>
      <c r="B40" s="24">
        <f>B41+B42+B43</f>
        <v>1190</v>
      </c>
      <c r="C40" s="24"/>
      <c r="D40" s="24">
        <f>D41+D42+D43</f>
        <v>848.5</v>
      </c>
      <c r="E40" s="14"/>
      <c r="F40" s="14">
        <f>(D40/B40)*100</f>
        <v>71.30252100840336</v>
      </c>
    </row>
    <row r="41" spans="1:6" ht="22.5" customHeight="1">
      <c r="A41" s="29" t="s">
        <v>68</v>
      </c>
      <c r="B41" s="23">
        <v>84</v>
      </c>
      <c r="C41" s="23"/>
      <c r="D41" s="23">
        <v>14.1</v>
      </c>
      <c r="E41" s="4"/>
      <c r="F41" s="4">
        <f>D41/B41*100</f>
        <v>16.785714285714285</v>
      </c>
    </row>
    <row r="42" spans="1:6" ht="81" customHeight="1">
      <c r="A42" s="33" t="s">
        <v>69</v>
      </c>
      <c r="B42" s="23">
        <v>526</v>
      </c>
      <c r="C42" s="23"/>
      <c r="D42" s="23">
        <v>160.1</v>
      </c>
      <c r="E42" s="4"/>
      <c r="F42" s="4">
        <f>D42/B42*100</f>
        <v>30.437262357414447</v>
      </c>
    </row>
    <row r="43" spans="1:6" ht="34.5" customHeight="1">
      <c r="A43" s="29" t="s">
        <v>70</v>
      </c>
      <c r="B43" s="23">
        <v>580</v>
      </c>
      <c r="C43" s="23"/>
      <c r="D43" s="23">
        <v>674.3</v>
      </c>
      <c r="E43" s="4"/>
      <c r="F43" s="4">
        <f>D43/B43*100</f>
        <v>116.25862068965516</v>
      </c>
    </row>
    <row r="44" spans="1:6" ht="12.75">
      <c r="A44" s="28" t="s">
        <v>36</v>
      </c>
      <c r="B44" s="24">
        <f>SUM(B45:B55)</f>
        <v>5562</v>
      </c>
      <c r="C44" s="24"/>
      <c r="D44" s="24">
        <f>SUM(D45:D55)</f>
        <v>891.9</v>
      </c>
      <c r="E44" s="14"/>
      <c r="F44" s="14">
        <f>(D44/B44)*100</f>
        <v>16.035598705501616</v>
      </c>
    </row>
    <row r="45" spans="1:6" ht="33.75" customHeight="1">
      <c r="A45" s="30" t="s">
        <v>71</v>
      </c>
      <c r="B45" s="23">
        <v>65</v>
      </c>
      <c r="C45" s="23"/>
      <c r="D45" s="23">
        <v>8.5</v>
      </c>
      <c r="E45" s="34">
        <v>51</v>
      </c>
      <c r="F45" s="4">
        <f>(D45/B45)*100</f>
        <v>13.076923076923078</v>
      </c>
    </row>
    <row r="46" spans="1:6" ht="57" customHeight="1">
      <c r="A46" s="29" t="s">
        <v>72</v>
      </c>
      <c r="B46" s="23">
        <v>22</v>
      </c>
      <c r="C46" s="23"/>
      <c r="D46" s="23">
        <v>0</v>
      </c>
      <c r="E46" s="34">
        <v>22</v>
      </c>
      <c r="F46" s="4">
        <f>(D46/B46)*100</f>
        <v>0</v>
      </c>
    </row>
    <row r="47" spans="1:6" ht="63" customHeight="1">
      <c r="A47" s="29" t="s">
        <v>6</v>
      </c>
      <c r="B47" s="23">
        <v>110</v>
      </c>
      <c r="C47" s="23"/>
      <c r="D47" s="23">
        <v>29.5</v>
      </c>
      <c r="E47" s="34">
        <v>71</v>
      </c>
      <c r="F47" s="4">
        <f>(D47/B47)*100</f>
        <v>26.81818181818182</v>
      </c>
    </row>
    <row r="48" spans="1:6" ht="25.5">
      <c r="A48" s="29" t="s">
        <v>52</v>
      </c>
      <c r="B48" s="23">
        <v>0</v>
      </c>
      <c r="C48" s="23"/>
      <c r="D48" s="23">
        <v>0</v>
      </c>
      <c r="E48" s="34">
        <v>0</v>
      </c>
      <c r="F48" s="4">
        <v>0</v>
      </c>
    </row>
    <row r="49" spans="1:6" ht="107.25" customHeight="1">
      <c r="A49" s="29" t="s">
        <v>73</v>
      </c>
      <c r="B49" s="23">
        <v>393</v>
      </c>
      <c r="C49" s="23"/>
      <c r="D49" s="23">
        <v>15</v>
      </c>
      <c r="E49" s="34">
        <v>121.2</v>
      </c>
      <c r="F49" s="4">
        <f aca="true" t="shared" si="1" ref="F49:F60">D49/B49*100</f>
        <v>3.816793893129771</v>
      </c>
    </row>
    <row r="50" spans="1:6" ht="60" customHeight="1">
      <c r="A50" s="29" t="s">
        <v>45</v>
      </c>
      <c r="B50" s="23">
        <v>1258</v>
      </c>
      <c r="C50" s="23"/>
      <c r="D50" s="23">
        <v>257</v>
      </c>
      <c r="E50" s="34">
        <v>887.3</v>
      </c>
      <c r="F50" s="4">
        <f t="shared" si="1"/>
        <v>20.429252782193956</v>
      </c>
    </row>
    <row r="51" spans="1:6" ht="33" customHeight="1">
      <c r="A51" s="29" t="s">
        <v>74</v>
      </c>
      <c r="B51" s="23">
        <v>116</v>
      </c>
      <c r="C51" s="23"/>
      <c r="D51" s="23">
        <v>3</v>
      </c>
      <c r="E51" s="34">
        <v>347.5</v>
      </c>
      <c r="F51" s="4">
        <f t="shared" si="1"/>
        <v>2.586206896551724</v>
      </c>
    </row>
    <row r="52" spans="1:6" ht="69" customHeight="1">
      <c r="A52" s="30" t="s">
        <v>75</v>
      </c>
      <c r="B52" s="23">
        <v>20</v>
      </c>
      <c r="C52" s="23"/>
      <c r="D52" s="23">
        <v>3</v>
      </c>
      <c r="E52" s="34">
        <v>87.6</v>
      </c>
      <c r="F52" s="4">
        <f t="shared" si="1"/>
        <v>15</v>
      </c>
    </row>
    <row r="53" spans="1:6" ht="72" customHeight="1">
      <c r="A53" s="29" t="s">
        <v>59</v>
      </c>
      <c r="B53" s="23">
        <v>243</v>
      </c>
      <c r="C53" s="23"/>
      <c r="D53" s="23">
        <v>2</v>
      </c>
      <c r="E53" s="34">
        <v>221.8</v>
      </c>
      <c r="F53" s="4">
        <f t="shared" si="1"/>
        <v>0.823045267489712</v>
      </c>
    </row>
    <row r="54" spans="1:6" ht="47.25" customHeight="1">
      <c r="A54" s="29" t="s">
        <v>76</v>
      </c>
      <c r="B54" s="23">
        <v>105</v>
      </c>
      <c r="C54" s="23"/>
      <c r="D54" s="23">
        <v>2.5</v>
      </c>
      <c r="E54" s="34">
        <v>68.4</v>
      </c>
      <c r="F54" s="4">
        <f t="shared" si="1"/>
        <v>2.380952380952381</v>
      </c>
    </row>
    <row r="55" spans="1:6" ht="33" customHeight="1">
      <c r="A55" s="29" t="s">
        <v>77</v>
      </c>
      <c r="B55" s="23">
        <v>3230</v>
      </c>
      <c r="C55" s="23"/>
      <c r="D55" s="23">
        <v>571.4</v>
      </c>
      <c r="E55" s="3">
        <v>3536.16</v>
      </c>
      <c r="F55" s="4">
        <f t="shared" si="1"/>
        <v>17.690402476780186</v>
      </c>
    </row>
    <row r="56" spans="1:6" ht="12.75">
      <c r="A56" s="28" t="s">
        <v>78</v>
      </c>
      <c r="B56" s="24">
        <v>1027</v>
      </c>
      <c r="C56" s="24"/>
      <c r="D56" s="24">
        <v>72.7</v>
      </c>
      <c r="E56" s="14"/>
      <c r="F56" s="4">
        <f t="shared" si="1"/>
        <v>7.078870496592016</v>
      </c>
    </row>
    <row r="57" spans="1:6" ht="25.5">
      <c r="A57" s="28" t="s">
        <v>51</v>
      </c>
      <c r="B57" s="24">
        <f>B7+B12+B17+B21+B25+B31+B35+B37+B40+B44+B56+B29</f>
        <v>279449</v>
      </c>
      <c r="C57" s="24"/>
      <c r="D57" s="24">
        <f>D7+D12+D17+D21+D25+D31+D35+D37+D40+D44+D56</f>
        <v>51380.99999999999</v>
      </c>
      <c r="E57" s="14"/>
      <c r="F57" s="14">
        <f t="shared" si="1"/>
        <v>18.386539225404274</v>
      </c>
    </row>
    <row r="58" spans="1:6" ht="21" customHeight="1">
      <c r="A58" s="28" t="s">
        <v>32</v>
      </c>
      <c r="B58" s="24">
        <f>B59+B65+B66+B67</f>
        <v>1058333.5</v>
      </c>
      <c r="C58" s="24">
        <f>C59+C65+C66+C67</f>
        <v>0</v>
      </c>
      <c r="D58" s="24">
        <f>D59+D65+D66+D67</f>
        <v>147757.4</v>
      </c>
      <c r="E58" s="14"/>
      <c r="F58" s="14">
        <f t="shared" si="1"/>
        <v>13.961326935224106</v>
      </c>
    </row>
    <row r="59" spans="1:6" ht="38.25">
      <c r="A59" s="29" t="s">
        <v>79</v>
      </c>
      <c r="B59" s="24">
        <f>B60+B62+B63+B64</f>
        <v>1058333.5</v>
      </c>
      <c r="C59" s="24">
        <f>C61+C62+C63+C64</f>
        <v>0</v>
      </c>
      <c r="D59" s="24">
        <f>D60+D62+D63+D64</f>
        <v>150309.3</v>
      </c>
      <c r="E59" s="14"/>
      <c r="F59" s="14">
        <f t="shared" si="1"/>
        <v>14.202451306700581</v>
      </c>
    </row>
    <row r="60" spans="1:6" ht="25.5">
      <c r="A60" s="29" t="s">
        <v>80</v>
      </c>
      <c r="B60" s="23">
        <v>272303</v>
      </c>
      <c r="C60" s="23">
        <f>C61</f>
        <v>0</v>
      </c>
      <c r="D60" s="23">
        <v>39629</v>
      </c>
      <c r="E60" s="35">
        <f>E61</f>
        <v>0</v>
      </c>
      <c r="F60" s="4">
        <f t="shared" si="1"/>
        <v>14.553273375614664</v>
      </c>
    </row>
    <row r="61" spans="1:6" ht="12.75">
      <c r="A61" s="29" t="s">
        <v>89</v>
      </c>
      <c r="B61" s="23">
        <v>0</v>
      </c>
      <c r="C61" s="23"/>
      <c r="D61" s="23">
        <v>0</v>
      </c>
      <c r="E61" s="4"/>
      <c r="F61" s="4">
        <v>0</v>
      </c>
    </row>
    <row r="62" spans="1:6" ht="33" customHeight="1">
      <c r="A62" s="29" t="s">
        <v>53</v>
      </c>
      <c r="B62" s="23">
        <v>12650.4</v>
      </c>
      <c r="C62" s="23"/>
      <c r="D62" s="23">
        <v>1761.6</v>
      </c>
      <c r="E62" s="4"/>
      <c r="F62" s="4">
        <f>D62/B62*100</f>
        <v>13.925251375450578</v>
      </c>
    </row>
    <row r="63" spans="1:6" ht="27" customHeight="1">
      <c r="A63" s="29" t="s">
        <v>81</v>
      </c>
      <c r="B63" s="23">
        <v>751257.4</v>
      </c>
      <c r="C63" s="23"/>
      <c r="D63" s="23">
        <v>108918.7</v>
      </c>
      <c r="E63" s="4"/>
      <c r="F63" s="4">
        <f>D63/B63*100</f>
        <v>14.49818664015822</v>
      </c>
    </row>
    <row r="64" spans="1:6" ht="12.75">
      <c r="A64" s="29" t="s">
        <v>34</v>
      </c>
      <c r="B64" s="23">
        <v>22122.7</v>
      </c>
      <c r="C64" s="23"/>
      <c r="D64" s="23">
        <v>0</v>
      </c>
      <c r="E64" s="4"/>
      <c r="F64" s="4">
        <f>D64/B64*100</f>
        <v>0</v>
      </c>
    </row>
    <row r="65" spans="1:6" ht="12.75">
      <c r="A65" s="29" t="s">
        <v>90</v>
      </c>
      <c r="B65" s="23">
        <v>0</v>
      </c>
      <c r="C65" s="23"/>
      <c r="D65" s="23">
        <v>0</v>
      </c>
      <c r="E65" s="4"/>
      <c r="F65" s="4"/>
    </row>
    <row r="66" spans="1:6" ht="63.75">
      <c r="A66" s="29" t="s">
        <v>54</v>
      </c>
      <c r="B66" s="23">
        <v>0</v>
      </c>
      <c r="C66" s="23"/>
      <c r="D66" s="23">
        <v>0</v>
      </c>
      <c r="E66" s="4"/>
      <c r="F66" s="4"/>
    </row>
    <row r="67" spans="1:6" ht="38.25">
      <c r="A67" s="29" t="s">
        <v>56</v>
      </c>
      <c r="B67" s="23">
        <v>0</v>
      </c>
      <c r="C67" s="23"/>
      <c r="D67" s="23">
        <v>-2551.9</v>
      </c>
      <c r="E67" s="4"/>
      <c r="F67" s="4"/>
    </row>
    <row r="68" spans="1:6" ht="12.75">
      <c r="A68" s="28" t="s">
        <v>20</v>
      </c>
      <c r="B68" s="24">
        <f>B57+B58</f>
        <v>1337782.5</v>
      </c>
      <c r="C68" s="24"/>
      <c r="D68" s="24">
        <f>D57+D58</f>
        <v>199138.4</v>
      </c>
      <c r="E68" s="14"/>
      <c r="F68" s="14">
        <f>D68/B68*100</f>
        <v>14.885708252275688</v>
      </c>
    </row>
    <row r="69" spans="1:6" ht="12.75">
      <c r="A69" s="28" t="s">
        <v>21</v>
      </c>
      <c r="B69" s="24"/>
      <c r="C69" s="24"/>
      <c r="D69" s="24"/>
      <c r="E69" s="14"/>
      <c r="F69" s="14"/>
    </row>
    <row r="70" spans="1:6" ht="12.75">
      <c r="A70" s="29" t="s">
        <v>29</v>
      </c>
      <c r="B70" s="23">
        <v>55902.4</v>
      </c>
      <c r="C70" s="23"/>
      <c r="D70" s="23">
        <v>8618.2</v>
      </c>
      <c r="E70" s="4"/>
      <c r="F70" s="4">
        <f>(D70/B70)*100</f>
        <v>15.416511634563095</v>
      </c>
    </row>
    <row r="71" spans="1:6" ht="12.75">
      <c r="A71" s="29" t="s">
        <v>33</v>
      </c>
      <c r="B71" s="23">
        <v>161.2</v>
      </c>
      <c r="C71" s="23"/>
      <c r="D71" s="23">
        <v>26.8</v>
      </c>
      <c r="E71" s="4"/>
      <c r="F71" s="4">
        <f>D71/B71*100</f>
        <v>16.625310173697272</v>
      </c>
    </row>
    <row r="72" spans="1:6" ht="25.5">
      <c r="A72" s="29" t="s">
        <v>30</v>
      </c>
      <c r="B72" s="23">
        <v>51716.7</v>
      </c>
      <c r="C72" s="23"/>
      <c r="D72" s="23">
        <v>1640.3</v>
      </c>
      <c r="E72" s="4"/>
      <c r="F72" s="4">
        <f>(D72/B72)*100</f>
        <v>3.171702757523199</v>
      </c>
    </row>
    <row r="73" spans="1:6" ht="12.75">
      <c r="A73" s="29" t="s">
        <v>31</v>
      </c>
      <c r="B73" s="23">
        <v>98031.1</v>
      </c>
      <c r="C73" s="23"/>
      <c r="D73" s="23">
        <v>13305.2</v>
      </c>
      <c r="E73" s="4"/>
      <c r="F73" s="4">
        <f>(D73/B73)*100</f>
        <v>13.572427525550564</v>
      </c>
    </row>
    <row r="74" spans="1:6" ht="12.75">
      <c r="A74" s="29" t="s">
        <v>39</v>
      </c>
      <c r="B74" s="23">
        <v>59712.4</v>
      </c>
      <c r="C74" s="23"/>
      <c r="D74" s="23">
        <v>8001</v>
      </c>
      <c r="E74" s="4"/>
      <c r="F74" s="4">
        <f>(D74/B74)*100</f>
        <v>13.39922696123418</v>
      </c>
    </row>
    <row r="75" spans="1:6" ht="12.75">
      <c r="A75" s="29" t="s">
        <v>22</v>
      </c>
      <c r="B75" s="23">
        <v>595940.9</v>
      </c>
      <c r="C75" s="23"/>
      <c r="D75" s="23">
        <v>96609.1</v>
      </c>
      <c r="E75" s="4"/>
      <c r="F75" s="4">
        <f>(D75/B75)*100</f>
        <v>16.211188055728346</v>
      </c>
    </row>
    <row r="76" spans="1:6" ht="12.75">
      <c r="A76" s="29" t="s">
        <v>38</v>
      </c>
      <c r="B76" s="23">
        <v>60120.9</v>
      </c>
      <c r="C76" s="23"/>
      <c r="D76" s="23">
        <v>9918</v>
      </c>
      <c r="E76" s="4"/>
      <c r="F76" s="4">
        <f>(D76/B76)*100</f>
        <v>16.496759030553434</v>
      </c>
    </row>
    <row r="77" spans="1:6" ht="12.75">
      <c r="A77" s="29" t="s">
        <v>37</v>
      </c>
      <c r="B77" s="23"/>
      <c r="C77" s="23"/>
      <c r="D77" s="23"/>
      <c r="E77" s="4"/>
      <c r="F77" s="4"/>
    </row>
    <row r="78" spans="1:6" ht="12.75">
      <c r="A78" s="29" t="s">
        <v>23</v>
      </c>
      <c r="B78" s="23">
        <v>401988.4</v>
      </c>
      <c r="C78" s="23"/>
      <c r="D78" s="23">
        <v>48952.4</v>
      </c>
      <c r="E78" s="4"/>
      <c r="F78" s="4">
        <f>(D78/B78)*100</f>
        <v>12.177565322780458</v>
      </c>
    </row>
    <row r="79" spans="1:6" ht="12.75">
      <c r="A79" s="29" t="s">
        <v>46</v>
      </c>
      <c r="B79" s="23">
        <v>22521.5</v>
      </c>
      <c r="C79" s="23"/>
      <c r="D79" s="23">
        <v>3815.1</v>
      </c>
      <c r="E79" s="4"/>
      <c r="F79" s="4">
        <f>(D79/B79)*100</f>
        <v>16.939813067513263</v>
      </c>
    </row>
    <row r="80" spans="1:6" ht="12.75">
      <c r="A80" s="29" t="s">
        <v>47</v>
      </c>
      <c r="B80" s="23">
        <v>6887</v>
      </c>
      <c r="C80" s="23"/>
      <c r="D80" s="23">
        <v>1114.2</v>
      </c>
      <c r="E80" s="4"/>
      <c r="F80" s="4">
        <f>(D80/B80)*100</f>
        <v>16.17830695513286</v>
      </c>
    </row>
    <row r="81" spans="1:6" ht="25.5">
      <c r="A81" s="29" t="s">
        <v>48</v>
      </c>
      <c r="B81" s="23">
        <v>100</v>
      </c>
      <c r="C81" s="23"/>
      <c r="D81" s="23">
        <v>51.7</v>
      </c>
      <c r="E81" s="4"/>
      <c r="F81" s="4">
        <f>(D81/B81)*100</f>
        <v>51.7</v>
      </c>
    </row>
    <row r="82" spans="1:6" ht="12.75">
      <c r="A82" s="28" t="s">
        <v>24</v>
      </c>
      <c r="B82" s="24">
        <f>SUM(B70:B81)</f>
        <v>1353082.5</v>
      </c>
      <c r="C82" s="24">
        <f>SUM(C70:C81)</f>
        <v>0</v>
      </c>
      <c r="D82" s="24">
        <f>SUM(D70:D81)</f>
        <v>192052.00000000003</v>
      </c>
      <c r="E82" s="14">
        <f>SUM(E70:E81)</f>
        <v>0</v>
      </c>
      <c r="F82" s="14">
        <f>D82/B82*100</f>
        <v>14.193665205188896</v>
      </c>
    </row>
    <row r="83" spans="1:6" ht="12.75">
      <c r="A83" s="36"/>
      <c r="B83" s="57"/>
      <c r="C83" s="57"/>
      <c r="D83" s="58"/>
      <c r="E83" s="39"/>
      <c r="F83" s="39"/>
    </row>
    <row r="84" spans="1:4" ht="25.5">
      <c r="A84" s="40" t="s">
        <v>7</v>
      </c>
      <c r="B84" s="59">
        <f>B82-B68</f>
        <v>15300</v>
      </c>
      <c r="C84" s="60"/>
      <c r="D84" s="61">
        <f>D82-D68</f>
        <v>-7086.399999999965</v>
      </c>
    </row>
    <row r="85" spans="1:4" ht="25.5">
      <c r="A85" s="44" t="s">
        <v>8</v>
      </c>
      <c r="B85" s="62">
        <f>B86+B89+B92</f>
        <v>7300</v>
      </c>
      <c r="C85" s="63"/>
      <c r="D85" s="64">
        <f>D86+D89+D92</f>
        <v>0</v>
      </c>
    </row>
    <row r="86" spans="1:4" ht="12.75">
      <c r="A86" s="40" t="s">
        <v>9</v>
      </c>
      <c r="B86" s="65">
        <f>B87+B88</f>
        <v>7300</v>
      </c>
      <c r="C86" s="57"/>
      <c r="D86" s="66">
        <v>0</v>
      </c>
    </row>
    <row r="87" spans="1:4" ht="38.25">
      <c r="A87" s="29" t="s">
        <v>10</v>
      </c>
      <c r="B87" s="67">
        <v>10000</v>
      </c>
      <c r="C87" s="68"/>
      <c r="D87" s="69">
        <v>0</v>
      </c>
    </row>
    <row r="88" spans="1:4" ht="38.25">
      <c r="A88" s="29" t="s">
        <v>11</v>
      </c>
      <c r="B88" s="62">
        <v>-2700</v>
      </c>
      <c r="C88" s="70"/>
      <c r="D88" s="71">
        <v>0</v>
      </c>
    </row>
    <row r="89" spans="1:4" ht="37.5" customHeight="1">
      <c r="A89" s="40" t="s">
        <v>55</v>
      </c>
      <c r="B89" s="72">
        <f>B90+B91</f>
        <v>0</v>
      </c>
      <c r="C89" s="60"/>
      <c r="D89" s="73">
        <f>D90+D91</f>
        <v>0</v>
      </c>
    </row>
    <row r="90" spans="1:4" ht="38.25">
      <c r="A90" s="29" t="s">
        <v>12</v>
      </c>
      <c r="B90" s="62">
        <v>0</v>
      </c>
      <c r="C90" s="70"/>
      <c r="D90" s="71">
        <v>0</v>
      </c>
    </row>
    <row r="91" spans="1:4" ht="43.5" customHeight="1">
      <c r="A91" s="29" t="s">
        <v>13</v>
      </c>
      <c r="B91" s="62">
        <v>0</v>
      </c>
      <c r="C91" s="70"/>
      <c r="D91" s="71">
        <v>0</v>
      </c>
    </row>
    <row r="92" spans="1:4" ht="25.5">
      <c r="A92" s="28" t="s">
        <v>82</v>
      </c>
      <c r="B92" s="59">
        <v>0</v>
      </c>
      <c r="C92" s="70"/>
      <c r="D92" s="74">
        <v>0</v>
      </c>
    </row>
    <row r="93" spans="1:4" ht="25.5">
      <c r="A93" s="40" t="s">
        <v>14</v>
      </c>
      <c r="B93" s="59">
        <f>B84-B85</f>
        <v>8000</v>
      </c>
      <c r="C93" s="75"/>
      <c r="D93" s="74">
        <f>D84-D85</f>
        <v>-7086.399999999965</v>
      </c>
    </row>
    <row r="94" spans="1:6" ht="12.75">
      <c r="A94" s="76"/>
      <c r="B94" s="76"/>
      <c r="C94" s="76"/>
      <c r="D94" s="76"/>
      <c r="E94" s="76"/>
      <c r="F94" s="76"/>
    </row>
    <row r="95" spans="1:6" ht="12.75">
      <c r="A95" s="76"/>
      <c r="B95" s="76"/>
      <c r="C95" s="76"/>
      <c r="D95" s="76"/>
      <c r="E95" s="76"/>
      <c r="F95" s="76"/>
    </row>
    <row r="96" spans="1:6" ht="12.75">
      <c r="A96" s="76"/>
      <c r="B96" s="76"/>
      <c r="C96" s="76"/>
      <c r="D96" s="76"/>
      <c r="E96" s="76"/>
      <c r="F96" s="76"/>
    </row>
    <row r="97" spans="1:6" ht="12.75">
      <c r="A97" s="76"/>
      <c r="B97" s="76"/>
      <c r="C97" s="76"/>
      <c r="D97" s="76"/>
      <c r="E97" s="76"/>
      <c r="F97" s="76"/>
    </row>
    <row r="98" spans="1:6" ht="12.75">
      <c r="A98" s="76"/>
      <c r="B98" s="76"/>
      <c r="C98" s="76"/>
      <c r="D98" s="76"/>
      <c r="E98" s="76"/>
      <c r="F98" s="76"/>
    </row>
    <row r="99" spans="1:6" ht="12.75">
      <c r="A99" s="76"/>
      <c r="B99" s="76"/>
      <c r="C99" s="76"/>
      <c r="D99" s="76"/>
      <c r="E99" s="76"/>
      <c r="F99" s="76"/>
    </row>
    <row r="100" spans="1:6" ht="12.75">
      <c r="A100" s="76"/>
      <c r="B100" s="76"/>
      <c r="C100" s="76"/>
      <c r="D100" s="76"/>
      <c r="E100" s="76"/>
      <c r="F100" s="76"/>
    </row>
    <row r="101" spans="1:6" ht="12.75">
      <c r="A101" s="76"/>
      <c r="B101" s="76"/>
      <c r="C101" s="76"/>
      <c r="D101" s="76"/>
      <c r="E101" s="76"/>
      <c r="F101" s="76"/>
    </row>
    <row r="102" spans="1:6" ht="12.75">
      <c r="A102" s="76"/>
      <c r="B102" s="76"/>
      <c r="C102" s="76"/>
      <c r="D102" s="76"/>
      <c r="E102" s="76"/>
      <c r="F102" s="76"/>
    </row>
    <row r="103" spans="1:6" ht="12.75">
      <c r="A103" s="76"/>
      <c r="B103" s="76"/>
      <c r="C103" s="76"/>
      <c r="D103" s="76"/>
      <c r="E103" s="76"/>
      <c r="F103" s="76"/>
    </row>
    <row r="104" spans="1:6" ht="12.75">
      <c r="A104" s="76"/>
      <c r="B104" s="76"/>
      <c r="C104" s="76"/>
      <c r="D104" s="76"/>
      <c r="E104" s="76"/>
      <c r="F104" s="76"/>
    </row>
    <row r="105" spans="1:6" ht="12.75">
      <c r="A105" s="76"/>
      <c r="B105" s="76"/>
      <c r="C105" s="76"/>
      <c r="D105" s="76"/>
      <c r="E105" s="76"/>
      <c r="F105" s="76"/>
    </row>
    <row r="106" spans="1:6" ht="12.75">
      <c r="A106" s="76"/>
      <c r="B106" s="76"/>
      <c r="C106" s="76"/>
      <c r="D106" s="76"/>
      <c r="E106" s="76"/>
      <c r="F106" s="76"/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J96"/>
  <sheetViews>
    <sheetView zoomScalePageLayoutView="0" workbookViewId="0" topLeftCell="A1">
      <selection activeCell="A1" sqref="A1:IV16384"/>
    </sheetView>
  </sheetViews>
  <sheetFormatPr defaultColWidth="8.875" defaultRowHeight="12.75"/>
  <cols>
    <col min="1" max="1" width="49.75390625" style="80" customWidth="1"/>
    <col min="2" max="2" width="14.625" style="26" customWidth="1"/>
    <col min="3" max="3" width="15.25390625" style="26" hidden="1" customWidth="1"/>
    <col min="4" max="4" width="14.625" style="25" customWidth="1"/>
    <col min="5" max="5" width="0.12890625" style="16" hidden="1" customWidth="1"/>
    <col min="6" max="6" width="12.75390625" style="16" customWidth="1"/>
    <col min="7" max="7" width="9.125" style="77" customWidth="1"/>
    <col min="8" max="16384" width="8.875" style="77" customWidth="1"/>
  </cols>
  <sheetData>
    <row r="1" spans="1:6" ht="39" customHeight="1" thickBot="1">
      <c r="A1" s="152" t="s">
        <v>93</v>
      </c>
      <c r="B1" s="152"/>
      <c r="C1" s="152"/>
      <c r="D1" s="152"/>
      <c r="E1" s="152"/>
      <c r="F1" s="152"/>
    </row>
    <row r="2" spans="1:6" ht="12.75">
      <c r="A2" s="134" t="s">
        <v>15</v>
      </c>
      <c r="B2" s="146" t="s">
        <v>86</v>
      </c>
      <c r="C2" s="18"/>
      <c r="D2" s="149" t="s">
        <v>94</v>
      </c>
      <c r="E2" s="6"/>
      <c r="F2" s="143" t="s">
        <v>0</v>
      </c>
    </row>
    <row r="3" spans="1:6" ht="12.75" customHeight="1">
      <c r="A3" s="135"/>
      <c r="B3" s="147"/>
      <c r="C3" s="19"/>
      <c r="D3" s="150"/>
      <c r="E3" s="8"/>
      <c r="F3" s="144"/>
    </row>
    <row r="4" spans="1:6" ht="12.75">
      <c r="A4" s="135"/>
      <c r="B4" s="147"/>
      <c r="C4" s="19"/>
      <c r="D4" s="150"/>
      <c r="E4" s="8"/>
      <c r="F4" s="144"/>
    </row>
    <row r="5" spans="1:6" ht="26.25" customHeight="1">
      <c r="A5" s="136"/>
      <c r="B5" s="148"/>
      <c r="C5" s="20"/>
      <c r="D5" s="151"/>
      <c r="E5" s="10"/>
      <c r="F5" s="145"/>
    </row>
    <row r="6" spans="1:6" s="78" customFormat="1" ht="12.75">
      <c r="A6" s="2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12.75">
      <c r="A7" s="28" t="s">
        <v>25</v>
      </c>
      <c r="B7" s="24">
        <f>B8+B9+B10+B11</f>
        <v>170694</v>
      </c>
      <c r="C7" s="24"/>
      <c r="D7" s="24">
        <f>D8+D9+D10+D11</f>
        <v>44741.299999999996</v>
      </c>
      <c r="E7" s="14"/>
      <c r="F7" s="14">
        <f aca="true" t="shared" si="0" ref="F7:F15">(D7/B7)*100</f>
        <v>26.211407548009884</v>
      </c>
    </row>
    <row r="8" spans="1:6" ht="69.75" customHeight="1">
      <c r="A8" s="29" t="s">
        <v>50</v>
      </c>
      <c r="B8" s="23">
        <v>168237</v>
      </c>
      <c r="C8" s="23"/>
      <c r="D8" s="23">
        <v>44517.9</v>
      </c>
      <c r="E8" s="4"/>
      <c r="F8" s="4">
        <f t="shared" si="0"/>
        <v>26.46142049608588</v>
      </c>
    </row>
    <row r="9" spans="1:6" ht="102" customHeight="1">
      <c r="A9" s="29" t="s">
        <v>40</v>
      </c>
      <c r="B9" s="23">
        <v>506</v>
      </c>
      <c r="C9" s="23"/>
      <c r="D9" s="23">
        <v>40</v>
      </c>
      <c r="E9" s="4"/>
      <c r="F9" s="4">
        <f t="shared" si="0"/>
        <v>7.905138339920949</v>
      </c>
    </row>
    <row r="10" spans="1:6" ht="42" customHeight="1">
      <c r="A10" s="29" t="s">
        <v>41</v>
      </c>
      <c r="B10" s="23">
        <v>1681</v>
      </c>
      <c r="C10" s="23"/>
      <c r="D10" s="23">
        <v>165.7</v>
      </c>
      <c r="E10" s="4"/>
      <c r="F10" s="4">
        <f t="shared" si="0"/>
        <v>9.857227840571088</v>
      </c>
    </row>
    <row r="11" spans="1:6" ht="85.5" customHeight="1">
      <c r="A11" s="29" t="s">
        <v>58</v>
      </c>
      <c r="B11" s="23">
        <v>270</v>
      </c>
      <c r="C11" s="23"/>
      <c r="D11" s="23">
        <v>17.7</v>
      </c>
      <c r="E11" s="4"/>
      <c r="F11" s="4">
        <f t="shared" si="0"/>
        <v>6.5555555555555545</v>
      </c>
    </row>
    <row r="12" spans="1:6" ht="25.5">
      <c r="A12" s="28" t="s">
        <v>1</v>
      </c>
      <c r="B12" s="24">
        <f>B13+B14+B15+B16</f>
        <v>6788</v>
      </c>
      <c r="C12" s="24"/>
      <c r="D12" s="24">
        <f>D13+D14+D15+D16</f>
        <v>1704.8999999999999</v>
      </c>
      <c r="E12" s="14"/>
      <c r="F12" s="14">
        <f t="shared" si="0"/>
        <v>25.1163818503241</v>
      </c>
    </row>
    <row r="13" spans="1:6" ht="71.25" customHeight="1">
      <c r="A13" s="29" t="s">
        <v>97</v>
      </c>
      <c r="B13" s="23">
        <v>3301</v>
      </c>
      <c r="C13" s="23"/>
      <c r="D13" s="23">
        <v>634.1</v>
      </c>
      <c r="E13" s="4"/>
      <c r="F13" s="4">
        <f t="shared" si="0"/>
        <v>19.209330505907303</v>
      </c>
    </row>
    <row r="14" spans="1:6" ht="78" customHeight="1">
      <c r="A14" s="29" t="s">
        <v>96</v>
      </c>
      <c r="B14" s="23">
        <v>49</v>
      </c>
      <c r="C14" s="23"/>
      <c r="D14" s="23">
        <v>6.3</v>
      </c>
      <c r="E14" s="4"/>
      <c r="F14" s="4">
        <f t="shared" si="0"/>
        <v>12.857142857142856</v>
      </c>
    </row>
    <row r="15" spans="1:6" ht="63.75">
      <c r="A15" s="29" t="s">
        <v>57</v>
      </c>
      <c r="B15" s="23">
        <v>3438</v>
      </c>
      <c r="C15" s="23"/>
      <c r="D15" s="23">
        <v>1180.8</v>
      </c>
      <c r="E15" s="4"/>
      <c r="F15" s="4">
        <f t="shared" si="0"/>
        <v>34.345549738219894</v>
      </c>
    </row>
    <row r="16" spans="1:6" ht="63.75">
      <c r="A16" s="29" t="s">
        <v>4</v>
      </c>
      <c r="B16" s="23">
        <v>0</v>
      </c>
      <c r="C16" s="23"/>
      <c r="D16" s="23">
        <v>-116.3</v>
      </c>
      <c r="E16" s="4"/>
      <c r="F16" s="4">
        <v>0</v>
      </c>
    </row>
    <row r="17" spans="1:6" ht="12.75">
      <c r="A17" s="28" t="s">
        <v>16</v>
      </c>
      <c r="B17" s="24">
        <f>B18+B19+B20</f>
        <v>29971</v>
      </c>
      <c r="C17" s="24"/>
      <c r="D17" s="24">
        <f>D18+D19+D20</f>
        <v>6744.1</v>
      </c>
      <c r="E17" s="14"/>
      <c r="F17" s="14">
        <f>(D17/B17)*100</f>
        <v>22.502085349170866</v>
      </c>
    </row>
    <row r="18" spans="1:6" ht="25.5">
      <c r="A18" s="29" t="s">
        <v>26</v>
      </c>
      <c r="B18" s="23">
        <v>29861</v>
      </c>
      <c r="C18" s="23"/>
      <c r="D18" s="23">
        <v>6703.8</v>
      </c>
      <c r="E18" s="4"/>
      <c r="F18" s="4">
        <f>(D18/B18)*100</f>
        <v>22.45001841867319</v>
      </c>
    </row>
    <row r="19" spans="1:6" ht="12.75">
      <c r="A19" s="29" t="s">
        <v>42</v>
      </c>
      <c r="B19" s="23">
        <v>10</v>
      </c>
      <c r="C19" s="23"/>
      <c r="D19" s="23">
        <v>3</v>
      </c>
      <c r="E19" s="4"/>
      <c r="F19" s="4">
        <v>0</v>
      </c>
    </row>
    <row r="20" spans="1:6" ht="22.5" customHeight="1">
      <c r="A20" s="29" t="s">
        <v>60</v>
      </c>
      <c r="B20" s="23">
        <v>100</v>
      </c>
      <c r="C20" s="23"/>
      <c r="D20" s="23">
        <v>37.3</v>
      </c>
      <c r="E20" s="4"/>
      <c r="F20" s="4">
        <f>(D20/B20)*100</f>
        <v>37.3</v>
      </c>
    </row>
    <row r="21" spans="1:6" ht="12.75">
      <c r="A21" s="28" t="s">
        <v>17</v>
      </c>
      <c r="B21" s="24">
        <f>B22+B24+B23</f>
        <v>27400</v>
      </c>
      <c r="C21" s="24"/>
      <c r="D21" s="24">
        <f>D22+D24+D23</f>
        <v>8654.9</v>
      </c>
      <c r="E21" s="14"/>
      <c r="F21" s="14">
        <f>(D21/B21)*100</f>
        <v>31.58722627737226</v>
      </c>
    </row>
    <row r="22" spans="1:6" ht="15" customHeight="1">
      <c r="A22" s="29" t="s">
        <v>61</v>
      </c>
      <c r="B22" s="23">
        <v>1590</v>
      </c>
      <c r="C22" s="23"/>
      <c r="D22" s="23">
        <v>225.7</v>
      </c>
      <c r="E22" s="4"/>
      <c r="F22" s="4">
        <f>(D22/B22)*100</f>
        <v>14.19496855345912</v>
      </c>
    </row>
    <row r="23" spans="1:6" ht="12.75">
      <c r="A23" s="29" t="s">
        <v>5</v>
      </c>
      <c r="B23" s="23">
        <v>1310</v>
      </c>
      <c r="C23" s="23"/>
      <c r="D23" s="23">
        <v>176.9</v>
      </c>
      <c r="E23" s="4"/>
      <c r="F23" s="4">
        <f>(D23/B23)*100</f>
        <v>13.503816793893131</v>
      </c>
    </row>
    <row r="24" spans="1:6" ht="13.5" customHeight="1">
      <c r="A24" s="30" t="s">
        <v>18</v>
      </c>
      <c r="B24" s="23">
        <v>24500</v>
      </c>
      <c r="C24" s="23"/>
      <c r="D24" s="23">
        <v>8252.3</v>
      </c>
      <c r="E24" s="4"/>
      <c r="F24" s="4">
        <f>(D24/B24)*100</f>
        <v>33.682857142857145</v>
      </c>
    </row>
    <row r="25" spans="1:6" ht="14.25" customHeight="1">
      <c r="A25" s="28" t="s">
        <v>19</v>
      </c>
      <c r="B25" s="24">
        <f>B26+B28+B27</f>
        <v>9510</v>
      </c>
      <c r="C25" s="24">
        <f>C26+C28</f>
        <v>0</v>
      </c>
      <c r="D25" s="24">
        <f>D26+D28+D27</f>
        <v>2040</v>
      </c>
      <c r="E25" s="14">
        <f>E26+E28</f>
        <v>0</v>
      </c>
      <c r="F25" s="14">
        <f>F26</f>
        <v>17.847552447552445</v>
      </c>
    </row>
    <row r="26" spans="1:6" ht="24" customHeight="1">
      <c r="A26" s="31" t="s">
        <v>62</v>
      </c>
      <c r="B26" s="23">
        <v>7150</v>
      </c>
      <c r="C26" s="23"/>
      <c r="D26" s="23">
        <v>1276.1</v>
      </c>
      <c r="E26" s="4"/>
      <c r="F26" s="4">
        <f>(D26/B26)*100</f>
        <v>17.847552447552445</v>
      </c>
    </row>
    <row r="27" spans="1:6" ht="53.25" customHeight="1" hidden="1">
      <c r="A27" s="31" t="s">
        <v>63</v>
      </c>
      <c r="B27" s="23"/>
      <c r="C27" s="23"/>
      <c r="D27" s="23"/>
      <c r="E27" s="4"/>
      <c r="F27" s="4"/>
    </row>
    <row r="28" spans="1:6" ht="47.25" customHeight="1">
      <c r="A28" s="31" t="s">
        <v>88</v>
      </c>
      <c r="B28" s="23">
        <v>2360</v>
      </c>
      <c r="C28" s="23"/>
      <c r="D28" s="23">
        <v>763.9</v>
      </c>
      <c r="E28" s="4"/>
      <c r="F28" s="4">
        <f>(D28/B28)*100</f>
        <v>32.36864406779661</v>
      </c>
    </row>
    <row r="29" spans="1:6" ht="24" customHeight="1">
      <c r="A29" s="32" t="s">
        <v>83</v>
      </c>
      <c r="B29" s="24">
        <f>B30</f>
        <v>0</v>
      </c>
      <c r="C29" s="24"/>
      <c r="D29" s="24">
        <f>D30</f>
        <v>0</v>
      </c>
      <c r="E29" s="14"/>
      <c r="F29" s="14"/>
    </row>
    <row r="30" spans="1:6" ht="37.5" customHeight="1">
      <c r="A30" s="30" t="s">
        <v>84</v>
      </c>
      <c r="B30" s="23">
        <v>0</v>
      </c>
      <c r="C30" s="23"/>
      <c r="D30" s="23">
        <v>0</v>
      </c>
      <c r="E30" s="4"/>
      <c r="F30" s="4"/>
    </row>
    <row r="31" spans="1:6" ht="25.5">
      <c r="A31" s="28" t="s">
        <v>27</v>
      </c>
      <c r="B31" s="24">
        <f>B32+B33+B34</f>
        <v>25641</v>
      </c>
      <c r="C31" s="24"/>
      <c r="D31" s="24">
        <f>D32+D33+D34</f>
        <v>6232.6</v>
      </c>
      <c r="E31" s="14"/>
      <c r="F31" s="14">
        <f>(D31/B31)*100</f>
        <v>24.307164307164307</v>
      </c>
    </row>
    <row r="32" spans="1:6" ht="82.5" customHeight="1">
      <c r="A32" s="29" t="s">
        <v>43</v>
      </c>
      <c r="B32" s="23">
        <v>24768</v>
      </c>
      <c r="C32" s="23"/>
      <c r="D32" s="23">
        <v>5886.5</v>
      </c>
      <c r="E32" s="4"/>
      <c r="F32" s="4">
        <f>(D32/B32)*100</f>
        <v>23.76655361757106</v>
      </c>
    </row>
    <row r="33" spans="1:6" ht="30.75" customHeight="1">
      <c r="A33" s="30" t="s">
        <v>64</v>
      </c>
      <c r="B33" s="23">
        <v>0</v>
      </c>
      <c r="C33" s="23"/>
      <c r="D33" s="23">
        <v>0</v>
      </c>
      <c r="E33" s="4"/>
      <c r="F33" s="4">
        <v>0</v>
      </c>
    </row>
    <row r="34" spans="1:6" ht="82.5" customHeight="1">
      <c r="A34" s="29" t="s">
        <v>65</v>
      </c>
      <c r="B34" s="23">
        <v>873</v>
      </c>
      <c r="C34" s="23"/>
      <c r="D34" s="23">
        <v>346.1</v>
      </c>
      <c r="E34" s="4"/>
      <c r="F34" s="4">
        <f>D34/B34*100</f>
        <v>39.64490263459336</v>
      </c>
    </row>
    <row r="35" spans="1:6" ht="15" customHeight="1">
      <c r="A35" s="28" t="s">
        <v>28</v>
      </c>
      <c r="B35" s="24">
        <f>B36</f>
        <v>815</v>
      </c>
      <c r="C35" s="24"/>
      <c r="D35" s="24">
        <f>D36</f>
        <v>717.8</v>
      </c>
      <c r="E35" s="14"/>
      <c r="F35" s="14">
        <f>(D35/B35)*100</f>
        <v>88.07361963190183</v>
      </c>
    </row>
    <row r="36" spans="1:6" ht="12.75" customHeight="1">
      <c r="A36" s="29" t="s">
        <v>49</v>
      </c>
      <c r="B36" s="23">
        <v>815</v>
      </c>
      <c r="C36" s="23"/>
      <c r="D36" s="23">
        <v>717.8</v>
      </c>
      <c r="E36" s="4"/>
      <c r="F36" s="4">
        <f>(D36/B36)*100</f>
        <v>88.07361963190183</v>
      </c>
    </row>
    <row r="37" spans="1:6" ht="25.5">
      <c r="A37" s="28" t="s">
        <v>44</v>
      </c>
      <c r="B37" s="24">
        <f>B38+B39</f>
        <v>260</v>
      </c>
      <c r="C37" s="24"/>
      <c r="D37" s="24">
        <f>D38+D39</f>
        <v>177.20000000000002</v>
      </c>
      <c r="E37" s="14"/>
      <c r="F37" s="14">
        <f>D37/B37*100</f>
        <v>68.15384615384616</v>
      </c>
    </row>
    <row r="38" spans="1:6" ht="14.25" customHeight="1">
      <c r="A38" s="30" t="s">
        <v>66</v>
      </c>
      <c r="B38" s="23">
        <v>60</v>
      </c>
      <c r="C38" s="23"/>
      <c r="D38" s="23">
        <v>8.4</v>
      </c>
      <c r="E38" s="4"/>
      <c r="F38" s="4">
        <f>D38/B38*100</f>
        <v>14.000000000000002</v>
      </c>
    </row>
    <row r="39" spans="1:6" ht="13.5" customHeight="1">
      <c r="A39" s="29" t="s">
        <v>67</v>
      </c>
      <c r="B39" s="23">
        <v>200</v>
      </c>
      <c r="C39" s="23"/>
      <c r="D39" s="23">
        <v>168.8</v>
      </c>
      <c r="E39" s="4"/>
      <c r="F39" s="4">
        <f>D39/B39*100</f>
        <v>84.4</v>
      </c>
    </row>
    <row r="40" spans="1:6" ht="25.5" customHeight="1">
      <c r="A40" s="28" t="s">
        <v>35</v>
      </c>
      <c r="B40" s="24">
        <f>B41+B42+B43</f>
        <v>1743</v>
      </c>
      <c r="C40" s="24"/>
      <c r="D40" s="24">
        <f>D41+D42+D43</f>
        <v>1676.2</v>
      </c>
      <c r="E40" s="14"/>
      <c r="F40" s="14">
        <f>(D40/B40)*100</f>
        <v>96.1675272518646</v>
      </c>
    </row>
    <row r="41" spans="1:6" ht="15.75" customHeight="1">
      <c r="A41" s="29" t="s">
        <v>68</v>
      </c>
      <c r="B41" s="23">
        <v>84</v>
      </c>
      <c r="C41" s="23"/>
      <c r="D41" s="23">
        <v>18.8</v>
      </c>
      <c r="E41" s="4"/>
      <c r="F41" s="4">
        <f>D41/B41*100</f>
        <v>22.380952380952383</v>
      </c>
    </row>
    <row r="42" spans="1:6" ht="81" customHeight="1">
      <c r="A42" s="33" t="s">
        <v>69</v>
      </c>
      <c r="B42" s="23">
        <v>963</v>
      </c>
      <c r="C42" s="23"/>
      <c r="D42" s="23">
        <v>962.2</v>
      </c>
      <c r="E42" s="4"/>
      <c r="F42" s="4">
        <f>D42/B42*100</f>
        <v>99.91692627206646</v>
      </c>
    </row>
    <row r="43" spans="1:6" ht="27" customHeight="1">
      <c r="A43" s="29" t="s">
        <v>70</v>
      </c>
      <c r="B43" s="23">
        <v>696</v>
      </c>
      <c r="C43" s="23"/>
      <c r="D43" s="23">
        <v>695.2</v>
      </c>
      <c r="E43" s="4"/>
      <c r="F43" s="4">
        <f>D43/B43*100</f>
        <v>99.88505747126437</v>
      </c>
    </row>
    <row r="44" spans="1:6" ht="12.75">
      <c r="A44" s="28" t="s">
        <v>98</v>
      </c>
      <c r="B44" s="24">
        <f>SUM(B45:B55)</f>
        <v>5600</v>
      </c>
      <c r="C44" s="24"/>
      <c r="D44" s="24">
        <f>SUM(D45:D55)</f>
        <v>1406.3</v>
      </c>
      <c r="E44" s="14"/>
      <c r="F44" s="14">
        <f>(D44/B44)*100</f>
        <v>25.112499999999997</v>
      </c>
    </row>
    <row r="45" spans="1:6" ht="26.25" customHeight="1">
      <c r="A45" s="30" t="s">
        <v>71</v>
      </c>
      <c r="B45" s="23">
        <v>65</v>
      </c>
      <c r="C45" s="23"/>
      <c r="D45" s="23">
        <v>16.2</v>
      </c>
      <c r="E45" s="34">
        <v>51</v>
      </c>
      <c r="F45" s="4">
        <f>(D45/B45)*100</f>
        <v>24.923076923076923</v>
      </c>
    </row>
    <row r="46" spans="1:6" ht="54" customHeight="1">
      <c r="A46" s="29" t="s">
        <v>72</v>
      </c>
      <c r="B46" s="23">
        <v>22</v>
      </c>
      <c r="C46" s="23"/>
      <c r="D46" s="23">
        <v>0</v>
      </c>
      <c r="E46" s="34">
        <v>22</v>
      </c>
      <c r="F46" s="4">
        <f>(D46/B46)*100</f>
        <v>0</v>
      </c>
    </row>
    <row r="47" spans="1:6" ht="51" customHeight="1">
      <c r="A47" s="29" t="s">
        <v>6</v>
      </c>
      <c r="B47" s="23">
        <v>148</v>
      </c>
      <c r="C47" s="23"/>
      <c r="D47" s="23">
        <v>121</v>
      </c>
      <c r="E47" s="34">
        <v>71</v>
      </c>
      <c r="F47" s="4">
        <f>(D47/B47)*100</f>
        <v>81.75675675675676</v>
      </c>
    </row>
    <row r="48" spans="1:6" ht="27" customHeight="1">
      <c r="A48" s="29" t="s">
        <v>52</v>
      </c>
      <c r="B48" s="23">
        <v>0</v>
      </c>
      <c r="C48" s="23"/>
      <c r="D48" s="23">
        <v>0</v>
      </c>
      <c r="E48" s="34">
        <v>0</v>
      </c>
      <c r="F48" s="4">
        <v>0</v>
      </c>
    </row>
    <row r="49" spans="1:6" ht="108.75" customHeight="1">
      <c r="A49" s="29" t="s">
        <v>73</v>
      </c>
      <c r="B49" s="23">
        <v>393</v>
      </c>
      <c r="C49" s="23"/>
      <c r="D49" s="23">
        <v>25</v>
      </c>
      <c r="E49" s="34">
        <v>121.2</v>
      </c>
      <c r="F49" s="4">
        <f aca="true" t="shared" si="1" ref="F49:F60">D49/B49*100</f>
        <v>6.361323155216285</v>
      </c>
    </row>
    <row r="50" spans="1:6" ht="55.5" customHeight="1">
      <c r="A50" s="29" t="s">
        <v>45</v>
      </c>
      <c r="B50" s="23">
        <v>1258</v>
      </c>
      <c r="C50" s="23"/>
      <c r="D50" s="23">
        <v>337</v>
      </c>
      <c r="E50" s="34">
        <v>887.3</v>
      </c>
      <c r="F50" s="4">
        <f t="shared" si="1"/>
        <v>26.788553259141494</v>
      </c>
    </row>
    <row r="51" spans="1:6" ht="26.25" customHeight="1">
      <c r="A51" s="29" t="s">
        <v>74</v>
      </c>
      <c r="B51" s="23">
        <v>116</v>
      </c>
      <c r="C51" s="23"/>
      <c r="D51" s="23">
        <v>62.3</v>
      </c>
      <c r="E51" s="34">
        <v>347.5</v>
      </c>
      <c r="F51" s="4">
        <f t="shared" si="1"/>
        <v>53.706896551724135</v>
      </c>
    </row>
    <row r="52" spans="1:6" ht="49.5" customHeight="1">
      <c r="A52" s="30" t="s">
        <v>75</v>
      </c>
      <c r="B52" s="23">
        <v>20</v>
      </c>
      <c r="C52" s="23"/>
      <c r="D52" s="23">
        <v>3</v>
      </c>
      <c r="E52" s="34">
        <v>87.6</v>
      </c>
      <c r="F52" s="4">
        <f t="shared" si="1"/>
        <v>15</v>
      </c>
    </row>
    <row r="53" spans="1:6" ht="60" customHeight="1">
      <c r="A53" s="29" t="s">
        <v>99</v>
      </c>
      <c r="B53" s="23">
        <v>243</v>
      </c>
      <c r="C53" s="23"/>
      <c r="D53" s="23">
        <v>4</v>
      </c>
      <c r="E53" s="34">
        <v>221.8</v>
      </c>
      <c r="F53" s="4">
        <f t="shared" si="1"/>
        <v>1.646090534979424</v>
      </c>
    </row>
    <row r="54" spans="1:6" ht="41.25" customHeight="1">
      <c r="A54" s="29" t="s">
        <v>76</v>
      </c>
      <c r="B54" s="23">
        <v>105</v>
      </c>
      <c r="C54" s="23"/>
      <c r="D54" s="23">
        <v>2.5</v>
      </c>
      <c r="E54" s="34">
        <v>68.4</v>
      </c>
      <c r="F54" s="4">
        <f t="shared" si="1"/>
        <v>2.380952380952381</v>
      </c>
    </row>
    <row r="55" spans="1:6" ht="29.25" customHeight="1">
      <c r="A55" s="29" t="s">
        <v>77</v>
      </c>
      <c r="B55" s="23">
        <v>3230</v>
      </c>
      <c r="C55" s="23"/>
      <c r="D55" s="23">
        <v>835.3</v>
      </c>
      <c r="E55" s="3">
        <v>3536.16</v>
      </c>
      <c r="F55" s="4">
        <f t="shared" si="1"/>
        <v>25.86068111455108</v>
      </c>
    </row>
    <row r="56" spans="1:6" ht="18" customHeight="1">
      <c r="A56" s="28" t="s">
        <v>78</v>
      </c>
      <c r="B56" s="24">
        <v>1027</v>
      </c>
      <c r="C56" s="24"/>
      <c r="D56" s="24">
        <v>129</v>
      </c>
      <c r="E56" s="14"/>
      <c r="F56" s="4">
        <f t="shared" si="1"/>
        <v>12.560856864654331</v>
      </c>
    </row>
    <row r="57" spans="1:6" ht="20.25" customHeight="1">
      <c r="A57" s="28" t="s">
        <v>51</v>
      </c>
      <c r="B57" s="24">
        <f>B7+B12+B17+B21+B25+B31+B35+B37+B40+B44+B56+B29</f>
        <v>279449</v>
      </c>
      <c r="C57" s="24"/>
      <c r="D57" s="24">
        <f>D7+D12+D17+D21+D25+D31+D35+D37+D40+D44+D56</f>
        <v>74224.3</v>
      </c>
      <c r="E57" s="14"/>
      <c r="F57" s="14">
        <f t="shared" si="1"/>
        <v>26.560946720152874</v>
      </c>
    </row>
    <row r="58" spans="1:6" ht="12.75">
      <c r="A58" s="28" t="s">
        <v>32</v>
      </c>
      <c r="B58" s="24">
        <f>B59+B65+B66+B67</f>
        <v>1058558.03</v>
      </c>
      <c r="C58" s="24">
        <f>C59+C65+C66+C67</f>
        <v>0</v>
      </c>
      <c r="D58" s="24">
        <f>D59+D65+D66+D67</f>
        <v>236844.5</v>
      </c>
      <c r="E58" s="14"/>
      <c r="F58" s="14">
        <f t="shared" si="1"/>
        <v>22.374257554873964</v>
      </c>
    </row>
    <row r="59" spans="1:6" ht="42" customHeight="1">
      <c r="A59" s="29" t="s">
        <v>79</v>
      </c>
      <c r="B59" s="24">
        <f>B60+B62+B63+B64</f>
        <v>1058558.03</v>
      </c>
      <c r="C59" s="24">
        <f>C61+C62+C63+C64</f>
        <v>0</v>
      </c>
      <c r="D59" s="24">
        <f>D60+D62+D63+D64</f>
        <v>239425.5</v>
      </c>
      <c r="E59" s="14"/>
      <c r="F59" s="14">
        <f t="shared" si="1"/>
        <v>22.618079804278658</v>
      </c>
    </row>
    <row r="60" spans="1:6" ht="25.5" customHeight="1">
      <c r="A60" s="29" t="s">
        <v>80</v>
      </c>
      <c r="B60" s="23">
        <v>272303</v>
      </c>
      <c r="C60" s="23">
        <f>C61</f>
        <v>0</v>
      </c>
      <c r="D60" s="23">
        <v>64459.6</v>
      </c>
      <c r="E60" s="35">
        <f>E61</f>
        <v>0</v>
      </c>
      <c r="F60" s="4">
        <f t="shared" si="1"/>
        <v>23.672012427332785</v>
      </c>
    </row>
    <row r="61" spans="1:6" ht="21" customHeight="1">
      <c r="A61" s="29" t="s">
        <v>89</v>
      </c>
      <c r="B61" s="23">
        <v>0</v>
      </c>
      <c r="C61" s="23"/>
      <c r="D61" s="23">
        <v>0</v>
      </c>
      <c r="E61" s="4"/>
      <c r="F61" s="4">
        <v>0</v>
      </c>
    </row>
    <row r="62" spans="1:6" ht="25.5" customHeight="1">
      <c r="A62" s="29" t="s">
        <v>53</v>
      </c>
      <c r="B62" s="23">
        <v>12650.4</v>
      </c>
      <c r="C62" s="23"/>
      <c r="D62" s="23">
        <v>2088.4</v>
      </c>
      <c r="E62" s="4"/>
      <c r="F62" s="4">
        <f>D62/B62*100</f>
        <v>16.508568899007148</v>
      </c>
    </row>
    <row r="63" spans="1:6" ht="24" customHeight="1">
      <c r="A63" s="29" t="s">
        <v>81</v>
      </c>
      <c r="B63" s="23">
        <v>751481.93</v>
      </c>
      <c r="C63" s="23"/>
      <c r="D63" s="23">
        <v>172877.5</v>
      </c>
      <c r="E63" s="4"/>
      <c r="F63" s="4">
        <f>D63/B63*100</f>
        <v>23.00487784183979</v>
      </c>
    </row>
    <row r="64" spans="1:6" ht="12.75">
      <c r="A64" s="29" t="s">
        <v>34</v>
      </c>
      <c r="B64" s="23">
        <v>22122.7</v>
      </c>
      <c r="C64" s="23"/>
      <c r="D64" s="23">
        <v>0</v>
      </c>
      <c r="E64" s="4"/>
      <c r="F64" s="4">
        <f>D64/B64*100</f>
        <v>0</v>
      </c>
    </row>
    <row r="65" spans="1:6" ht="12.75">
      <c r="A65" s="29" t="s">
        <v>90</v>
      </c>
      <c r="B65" s="23">
        <v>0</v>
      </c>
      <c r="C65" s="23"/>
      <c r="D65" s="23">
        <v>0</v>
      </c>
      <c r="E65" s="4"/>
      <c r="F65" s="4"/>
    </row>
    <row r="66" spans="1:6" ht="65.25" customHeight="1">
      <c r="A66" s="29" t="s">
        <v>54</v>
      </c>
      <c r="B66" s="23">
        <v>0</v>
      </c>
      <c r="C66" s="23"/>
      <c r="D66" s="23">
        <v>0</v>
      </c>
      <c r="E66" s="4"/>
      <c r="F66" s="4"/>
    </row>
    <row r="67" spans="1:6" ht="39.75" customHeight="1">
      <c r="A67" s="29" t="s">
        <v>56</v>
      </c>
      <c r="B67" s="23">
        <v>0</v>
      </c>
      <c r="C67" s="23"/>
      <c r="D67" s="23">
        <v>-2581</v>
      </c>
      <c r="E67" s="4"/>
      <c r="F67" s="4"/>
    </row>
    <row r="68" spans="1:6" ht="13.5" customHeight="1">
      <c r="A68" s="28" t="s">
        <v>20</v>
      </c>
      <c r="B68" s="24">
        <f>B57+B58</f>
        <v>1338007.03</v>
      </c>
      <c r="C68" s="24"/>
      <c r="D68" s="24">
        <f>D57+D58</f>
        <v>311068.8</v>
      </c>
      <c r="E68" s="14"/>
      <c r="F68" s="14">
        <f>D68/B68*100</f>
        <v>23.248667086599685</v>
      </c>
    </row>
    <row r="69" spans="1:6" ht="12" customHeight="1">
      <c r="A69" s="28" t="s">
        <v>21</v>
      </c>
      <c r="B69" s="24"/>
      <c r="C69" s="24"/>
      <c r="D69" s="24"/>
      <c r="E69" s="14"/>
      <c r="F69" s="14"/>
    </row>
    <row r="70" spans="1:6" ht="12.75" customHeight="1">
      <c r="A70" s="29" t="s">
        <v>29</v>
      </c>
      <c r="B70" s="23">
        <v>55902.4</v>
      </c>
      <c r="C70" s="23"/>
      <c r="D70" s="23">
        <v>12917.3</v>
      </c>
      <c r="E70" s="4"/>
      <c r="F70" s="4">
        <f>(D70/B70)*100</f>
        <v>23.106879132201836</v>
      </c>
    </row>
    <row r="71" spans="1:6" ht="12.75" customHeight="1">
      <c r="A71" s="29" t="s">
        <v>33</v>
      </c>
      <c r="B71" s="23">
        <v>161.2</v>
      </c>
      <c r="C71" s="23"/>
      <c r="D71" s="23">
        <v>40.3</v>
      </c>
      <c r="E71" s="4"/>
      <c r="F71" s="4">
        <f>D71/B71*100</f>
        <v>25</v>
      </c>
    </row>
    <row r="72" spans="1:6" ht="25.5" customHeight="1">
      <c r="A72" s="29" t="s">
        <v>30</v>
      </c>
      <c r="B72" s="23">
        <v>51921.4</v>
      </c>
      <c r="C72" s="23"/>
      <c r="D72" s="23">
        <v>2583.6</v>
      </c>
      <c r="E72" s="4"/>
      <c r="F72" s="4">
        <f>(D72/B72)*100</f>
        <v>4.975982928041231</v>
      </c>
    </row>
    <row r="73" spans="1:6" ht="12" customHeight="1">
      <c r="A73" s="29" t="s">
        <v>31</v>
      </c>
      <c r="B73" s="23">
        <v>98031.1</v>
      </c>
      <c r="C73" s="23"/>
      <c r="D73" s="23">
        <v>20104.1</v>
      </c>
      <c r="E73" s="4"/>
      <c r="F73" s="4">
        <f>(D73/B73)*100</f>
        <v>20.507879642276787</v>
      </c>
    </row>
    <row r="74" spans="1:6" ht="12.75" customHeight="1">
      <c r="A74" s="29" t="s">
        <v>39</v>
      </c>
      <c r="B74" s="23">
        <v>59507.73</v>
      </c>
      <c r="C74" s="23"/>
      <c r="D74" s="23">
        <v>12161.6</v>
      </c>
      <c r="E74" s="4"/>
      <c r="F74" s="4">
        <f>(D74/B74)*100</f>
        <v>20.43700877180158</v>
      </c>
    </row>
    <row r="75" spans="1:6" ht="12.75" customHeight="1">
      <c r="A75" s="29" t="s">
        <v>22</v>
      </c>
      <c r="B75" s="23">
        <v>595940.9</v>
      </c>
      <c r="C75" s="23"/>
      <c r="D75" s="23">
        <v>148870.5</v>
      </c>
      <c r="E75" s="4"/>
      <c r="F75" s="4">
        <f>(D75/B75)*100</f>
        <v>24.980748929969394</v>
      </c>
    </row>
    <row r="76" spans="1:6" ht="12" customHeight="1">
      <c r="A76" s="29" t="s">
        <v>38</v>
      </c>
      <c r="B76" s="23">
        <v>60120.9</v>
      </c>
      <c r="C76" s="23"/>
      <c r="D76" s="23">
        <v>14853.1</v>
      </c>
      <c r="E76" s="4"/>
      <c r="F76" s="4">
        <f>(D76/B76)*100</f>
        <v>24.705385315256425</v>
      </c>
    </row>
    <row r="77" spans="1:6" ht="12.75" hidden="1">
      <c r="A77" s="29" t="s">
        <v>37</v>
      </c>
      <c r="B77" s="23"/>
      <c r="C77" s="23"/>
      <c r="D77" s="23"/>
      <c r="E77" s="4"/>
      <c r="F77" s="4"/>
    </row>
    <row r="78" spans="1:6" ht="12" customHeight="1">
      <c r="A78" s="29" t="s">
        <v>23</v>
      </c>
      <c r="B78" s="23">
        <v>402212.9</v>
      </c>
      <c r="C78" s="23"/>
      <c r="D78" s="23">
        <v>86119.7</v>
      </c>
      <c r="E78" s="4"/>
      <c r="F78" s="4">
        <f>(D78/B78)*100</f>
        <v>21.41147138741696</v>
      </c>
    </row>
    <row r="79" spans="1:6" ht="13.5" customHeight="1">
      <c r="A79" s="29" t="s">
        <v>46</v>
      </c>
      <c r="B79" s="23">
        <v>22521.5</v>
      </c>
      <c r="C79" s="23"/>
      <c r="D79" s="23">
        <v>5765.7</v>
      </c>
      <c r="E79" s="4"/>
      <c r="F79" s="4">
        <f>(D79/B79)*100</f>
        <v>25.60087027951069</v>
      </c>
    </row>
    <row r="80" spans="1:6" ht="12.75" customHeight="1">
      <c r="A80" s="29" t="s">
        <v>47</v>
      </c>
      <c r="B80" s="23">
        <v>6887</v>
      </c>
      <c r="C80" s="23"/>
      <c r="D80" s="23">
        <v>1711.3</v>
      </c>
      <c r="E80" s="4"/>
      <c r="F80" s="4">
        <f>(D80/B80)*100</f>
        <v>24.848264846812835</v>
      </c>
    </row>
    <row r="81" spans="1:6" ht="12" customHeight="1">
      <c r="A81" s="29" t="s">
        <v>48</v>
      </c>
      <c r="B81" s="23">
        <v>100</v>
      </c>
      <c r="C81" s="23"/>
      <c r="D81" s="23">
        <v>51.7</v>
      </c>
      <c r="E81" s="4"/>
      <c r="F81" s="4">
        <f>(D81/B81)*100</f>
        <v>51.7</v>
      </c>
    </row>
    <row r="82" spans="1:7" ht="14.25" customHeight="1">
      <c r="A82" s="28" t="s">
        <v>24</v>
      </c>
      <c r="B82" s="24">
        <f>SUM(B70:B81)</f>
        <v>1353307.03</v>
      </c>
      <c r="C82" s="24">
        <f>SUM(C70:C81)</f>
        <v>0</v>
      </c>
      <c r="D82" s="24">
        <f>SUM(D70:D81)</f>
        <v>305178.9</v>
      </c>
      <c r="E82" s="14">
        <f>SUM(E70:E81)</f>
        <v>0</v>
      </c>
      <c r="F82" s="14">
        <f>D82/B82*100</f>
        <v>22.55060331726792</v>
      </c>
      <c r="G82" s="79"/>
    </row>
    <row r="83" spans="1:6" ht="12.75">
      <c r="A83" s="36"/>
      <c r="B83" s="57"/>
      <c r="C83" s="57"/>
      <c r="D83" s="58"/>
      <c r="E83" s="39"/>
      <c r="F83" s="39"/>
    </row>
    <row r="84" spans="1:5" ht="25.5">
      <c r="A84" s="40" t="s">
        <v>7</v>
      </c>
      <c r="B84" s="61">
        <f>B82-B68</f>
        <v>15300</v>
      </c>
      <c r="C84" s="61">
        <f>E82-E68</f>
        <v>0</v>
      </c>
      <c r="D84" s="61">
        <f>D82-D68</f>
        <v>-5889.899999999965</v>
      </c>
      <c r="E84" s="61">
        <f>G82-G68</f>
        <v>0</v>
      </c>
    </row>
    <row r="85" spans="1:4" ht="24" customHeight="1">
      <c r="A85" s="44" t="s">
        <v>8</v>
      </c>
      <c r="B85" s="64">
        <v>7300</v>
      </c>
      <c r="C85" s="63"/>
      <c r="D85" s="81">
        <f>D86+D89+D92</f>
        <v>0</v>
      </c>
    </row>
    <row r="86" spans="1:4" ht="12.75">
      <c r="A86" s="40" t="s">
        <v>9</v>
      </c>
      <c r="B86" s="66">
        <f>B87+B88</f>
        <v>7300</v>
      </c>
      <c r="C86" s="82">
        <v>0</v>
      </c>
      <c r="D86" s="66">
        <v>0</v>
      </c>
    </row>
    <row r="87" spans="1:4" ht="25.5">
      <c r="A87" s="29" t="s">
        <v>10</v>
      </c>
      <c r="B87" s="69">
        <v>10000</v>
      </c>
      <c r="C87" s="83">
        <v>0</v>
      </c>
      <c r="D87" s="69">
        <v>0</v>
      </c>
    </row>
    <row r="88" spans="1:4" ht="26.25" customHeight="1">
      <c r="A88" s="29" t="s">
        <v>11</v>
      </c>
      <c r="B88" s="71">
        <v>-2700</v>
      </c>
      <c r="C88" s="84">
        <v>0</v>
      </c>
      <c r="D88" s="71">
        <v>0</v>
      </c>
    </row>
    <row r="89" spans="1:4" ht="22.5" customHeight="1">
      <c r="A89" s="40" t="s">
        <v>55</v>
      </c>
      <c r="B89" s="73">
        <f>B90+B91</f>
        <v>0</v>
      </c>
      <c r="C89" s="60"/>
      <c r="D89" s="81">
        <f>D90+D91</f>
        <v>0</v>
      </c>
    </row>
    <row r="90" spans="1:10" ht="38.25">
      <c r="A90" s="29" t="s">
        <v>12</v>
      </c>
      <c r="B90" s="62">
        <v>0</v>
      </c>
      <c r="C90" s="84">
        <v>0</v>
      </c>
      <c r="D90" s="71">
        <v>0</v>
      </c>
      <c r="J90" s="77" t="s">
        <v>95</v>
      </c>
    </row>
    <row r="91" spans="1:4" ht="38.25">
      <c r="A91" s="29" t="s">
        <v>13</v>
      </c>
      <c r="B91" s="62">
        <v>0</v>
      </c>
      <c r="C91" s="84">
        <v>0</v>
      </c>
      <c r="D91" s="71">
        <v>0</v>
      </c>
    </row>
    <row r="92" spans="1:4" ht="25.5">
      <c r="A92" s="28" t="s">
        <v>82</v>
      </c>
      <c r="B92" s="74">
        <v>0</v>
      </c>
      <c r="C92" s="85">
        <v>0</v>
      </c>
      <c r="D92" s="74">
        <v>0</v>
      </c>
    </row>
    <row r="93" spans="1:4" ht="25.5">
      <c r="A93" s="40" t="s">
        <v>14</v>
      </c>
      <c r="B93" s="74">
        <f>B84-B85</f>
        <v>8000</v>
      </c>
      <c r="C93" s="75"/>
      <c r="D93" s="86">
        <f>D84-D85</f>
        <v>-5889.899999999965</v>
      </c>
    </row>
    <row r="94" ht="29.25" customHeight="1">
      <c r="A94" s="56"/>
    </row>
    <row r="95" ht="12.75">
      <c r="A95" s="55"/>
    </row>
    <row r="96" ht="27.75" customHeight="1">
      <c r="A96" s="56"/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J96"/>
  <sheetViews>
    <sheetView zoomScalePageLayoutView="0" workbookViewId="0" topLeftCell="A56">
      <selection activeCell="D60" sqref="D60"/>
    </sheetView>
  </sheetViews>
  <sheetFormatPr defaultColWidth="8.875" defaultRowHeight="12.75"/>
  <cols>
    <col min="1" max="1" width="49.75390625" style="80" customWidth="1"/>
    <col min="2" max="2" width="14.625" style="26" customWidth="1"/>
    <col min="3" max="3" width="15.25390625" style="26" hidden="1" customWidth="1"/>
    <col min="4" max="4" width="14.625" style="25" customWidth="1"/>
    <col min="5" max="5" width="0.12890625" style="16" hidden="1" customWidth="1"/>
    <col min="6" max="6" width="12.75390625" style="16" customWidth="1"/>
    <col min="7" max="7" width="9.125" style="77" customWidth="1"/>
    <col min="8" max="16384" width="8.875" style="77" customWidth="1"/>
  </cols>
  <sheetData>
    <row r="1" spans="1:6" ht="39" customHeight="1" thickBot="1">
      <c r="A1" s="152" t="s">
        <v>100</v>
      </c>
      <c r="B1" s="152"/>
      <c r="C1" s="152"/>
      <c r="D1" s="152"/>
      <c r="E1" s="152"/>
      <c r="F1" s="152"/>
    </row>
    <row r="2" spans="1:6" ht="12.75">
      <c r="A2" s="134" t="s">
        <v>15</v>
      </c>
      <c r="B2" s="146" t="s">
        <v>86</v>
      </c>
      <c r="C2" s="18"/>
      <c r="D2" s="149" t="s">
        <v>101</v>
      </c>
      <c r="E2" s="6"/>
      <c r="F2" s="143" t="s">
        <v>0</v>
      </c>
    </row>
    <row r="3" spans="1:6" ht="12.75" customHeight="1">
      <c r="A3" s="135"/>
      <c r="B3" s="147"/>
      <c r="C3" s="19"/>
      <c r="D3" s="150"/>
      <c r="E3" s="8"/>
      <c r="F3" s="144"/>
    </row>
    <row r="4" spans="1:6" ht="12.75">
      <c r="A4" s="135"/>
      <c r="B4" s="147"/>
      <c r="C4" s="19"/>
      <c r="D4" s="150"/>
      <c r="E4" s="8"/>
      <c r="F4" s="144"/>
    </row>
    <row r="5" spans="1:6" ht="26.25" customHeight="1">
      <c r="A5" s="136"/>
      <c r="B5" s="148"/>
      <c r="C5" s="20"/>
      <c r="D5" s="151"/>
      <c r="E5" s="10"/>
      <c r="F5" s="145"/>
    </row>
    <row r="6" spans="1:6" s="78" customFormat="1" ht="12.75">
      <c r="A6" s="2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12.75">
      <c r="A7" s="28" t="s">
        <v>25</v>
      </c>
      <c r="B7" s="24">
        <f>B8+B9+B10+B11</f>
        <v>170694</v>
      </c>
      <c r="C7" s="24"/>
      <c r="D7" s="24">
        <f>D8+D9+D10+D11</f>
        <v>59569.7</v>
      </c>
      <c r="E7" s="14"/>
      <c r="F7" s="14">
        <f aca="true" t="shared" si="0" ref="F7:F15">(D7/B7)*100</f>
        <v>34.89853187575427</v>
      </c>
    </row>
    <row r="8" spans="1:6" ht="69.75" customHeight="1">
      <c r="A8" s="29" t="s">
        <v>50</v>
      </c>
      <c r="B8" s="23">
        <v>168237</v>
      </c>
      <c r="C8" s="23"/>
      <c r="D8" s="23">
        <v>59246.2</v>
      </c>
      <c r="E8" s="4"/>
      <c r="F8" s="4">
        <f t="shared" si="0"/>
        <v>35.215915642813414</v>
      </c>
    </row>
    <row r="9" spans="1:6" ht="102" customHeight="1">
      <c r="A9" s="29" t="s">
        <v>40</v>
      </c>
      <c r="B9" s="23">
        <v>506</v>
      </c>
      <c r="C9" s="23"/>
      <c r="D9" s="23">
        <v>49.5</v>
      </c>
      <c r="E9" s="4"/>
      <c r="F9" s="4">
        <f t="shared" si="0"/>
        <v>9.782608695652174</v>
      </c>
    </row>
    <row r="10" spans="1:6" ht="42" customHeight="1">
      <c r="A10" s="29" t="s">
        <v>41</v>
      </c>
      <c r="B10" s="23">
        <v>1681</v>
      </c>
      <c r="C10" s="23"/>
      <c r="D10" s="23">
        <v>251.9</v>
      </c>
      <c r="E10" s="4"/>
      <c r="F10" s="4">
        <f t="shared" si="0"/>
        <v>14.985127900059489</v>
      </c>
    </row>
    <row r="11" spans="1:6" ht="85.5" customHeight="1">
      <c r="A11" s="29" t="s">
        <v>58</v>
      </c>
      <c r="B11" s="23">
        <v>270</v>
      </c>
      <c r="C11" s="23"/>
      <c r="D11" s="23">
        <v>22.1</v>
      </c>
      <c r="E11" s="4"/>
      <c r="F11" s="4">
        <f t="shared" si="0"/>
        <v>8.185185185185185</v>
      </c>
    </row>
    <row r="12" spans="1:6" ht="25.5">
      <c r="A12" s="28" t="s">
        <v>1</v>
      </c>
      <c r="B12" s="24">
        <f>B13+B14+B15+B16</f>
        <v>6788</v>
      </c>
      <c r="C12" s="24"/>
      <c r="D12" s="24">
        <f>D13+D14+D15+D16</f>
        <v>2281.9000000000005</v>
      </c>
      <c r="E12" s="14"/>
      <c r="F12" s="14">
        <f t="shared" si="0"/>
        <v>33.61667648791987</v>
      </c>
    </row>
    <row r="13" spans="1:6" ht="71.25" customHeight="1">
      <c r="A13" s="29" t="s">
        <v>97</v>
      </c>
      <c r="B13" s="23">
        <v>3301</v>
      </c>
      <c r="C13" s="23"/>
      <c r="D13" s="23">
        <v>879.7</v>
      </c>
      <c r="E13" s="4"/>
      <c r="F13" s="4">
        <f t="shared" si="0"/>
        <v>26.64950015146925</v>
      </c>
    </row>
    <row r="14" spans="1:6" ht="78" customHeight="1">
      <c r="A14" s="29" t="s">
        <v>96</v>
      </c>
      <c r="B14" s="23">
        <v>49</v>
      </c>
      <c r="C14" s="23"/>
      <c r="D14" s="23">
        <v>9.2</v>
      </c>
      <c r="E14" s="4"/>
      <c r="F14" s="4">
        <f t="shared" si="0"/>
        <v>18.77551020408163</v>
      </c>
    </row>
    <row r="15" spans="1:6" ht="63.75">
      <c r="A15" s="29" t="s">
        <v>57</v>
      </c>
      <c r="B15" s="23">
        <v>3438</v>
      </c>
      <c r="C15" s="23"/>
      <c r="D15" s="23">
        <v>1560.7</v>
      </c>
      <c r="E15" s="4"/>
      <c r="F15" s="4">
        <f t="shared" si="0"/>
        <v>45.395578824898195</v>
      </c>
    </row>
    <row r="16" spans="1:6" ht="63.75">
      <c r="A16" s="29" t="s">
        <v>4</v>
      </c>
      <c r="B16" s="23">
        <v>0</v>
      </c>
      <c r="C16" s="23"/>
      <c r="D16" s="23">
        <v>-167.7</v>
      </c>
      <c r="E16" s="4"/>
      <c r="F16" s="4">
        <v>0</v>
      </c>
    </row>
    <row r="17" spans="1:6" ht="12.75">
      <c r="A17" s="28" t="s">
        <v>16</v>
      </c>
      <c r="B17" s="24">
        <f>B18+B19+B20</f>
        <v>29971</v>
      </c>
      <c r="C17" s="24"/>
      <c r="D17" s="24">
        <f>D18+D19+D20</f>
        <v>11420.699999999999</v>
      </c>
      <c r="E17" s="14"/>
      <c r="F17" s="14">
        <f>(D17/B17)*100</f>
        <v>38.10583564111975</v>
      </c>
    </row>
    <row r="18" spans="1:6" ht="25.5">
      <c r="A18" s="29" t="s">
        <v>26</v>
      </c>
      <c r="B18" s="23">
        <v>29861</v>
      </c>
      <c r="C18" s="23"/>
      <c r="D18" s="23">
        <v>11360.6</v>
      </c>
      <c r="E18" s="4"/>
      <c r="F18" s="4">
        <f>(D18/B18)*100</f>
        <v>38.04494156257326</v>
      </c>
    </row>
    <row r="19" spans="1:6" ht="12.75">
      <c r="A19" s="29" t="s">
        <v>42</v>
      </c>
      <c r="B19" s="23">
        <v>10</v>
      </c>
      <c r="C19" s="23"/>
      <c r="D19" s="23">
        <v>4.8</v>
      </c>
      <c r="E19" s="4"/>
      <c r="F19" s="4">
        <v>0</v>
      </c>
    </row>
    <row r="20" spans="1:6" ht="22.5" customHeight="1">
      <c r="A20" s="29" t="s">
        <v>60</v>
      </c>
      <c r="B20" s="23">
        <v>100</v>
      </c>
      <c r="C20" s="23"/>
      <c r="D20" s="23">
        <v>55.3</v>
      </c>
      <c r="E20" s="4"/>
      <c r="F20" s="4">
        <f>(D20/B20)*100</f>
        <v>55.3</v>
      </c>
    </row>
    <row r="21" spans="1:6" ht="12.75">
      <c r="A21" s="28" t="s">
        <v>17</v>
      </c>
      <c r="B21" s="24">
        <f>B22+B24+B23</f>
        <v>27400</v>
      </c>
      <c r="C21" s="24"/>
      <c r="D21" s="24">
        <f>D22+D24+D23</f>
        <v>8423.2</v>
      </c>
      <c r="E21" s="14"/>
      <c r="F21" s="14">
        <f>(D21/B21)*100</f>
        <v>30.74160583941606</v>
      </c>
    </row>
    <row r="22" spans="1:6" ht="15" customHeight="1">
      <c r="A22" s="29" t="s">
        <v>61</v>
      </c>
      <c r="B22" s="23">
        <v>1590</v>
      </c>
      <c r="C22" s="23"/>
      <c r="D22" s="23">
        <v>257.6</v>
      </c>
      <c r="E22" s="4"/>
      <c r="F22" s="4">
        <f>(D22/B22)*100</f>
        <v>16.20125786163522</v>
      </c>
    </row>
    <row r="23" spans="1:6" ht="12.75">
      <c r="A23" s="29" t="s">
        <v>5</v>
      </c>
      <c r="B23" s="23">
        <v>1310</v>
      </c>
      <c r="C23" s="23"/>
      <c r="D23" s="23">
        <v>198.7</v>
      </c>
      <c r="E23" s="4"/>
      <c r="F23" s="4">
        <f>(D23/B23)*100</f>
        <v>15.167938931297709</v>
      </c>
    </row>
    <row r="24" spans="1:6" ht="13.5" customHeight="1">
      <c r="A24" s="30" t="s">
        <v>18</v>
      </c>
      <c r="B24" s="23">
        <v>24500</v>
      </c>
      <c r="C24" s="23"/>
      <c r="D24" s="23">
        <v>7966.9</v>
      </c>
      <c r="E24" s="4"/>
      <c r="F24" s="4">
        <f>(D24/B24)*100</f>
        <v>32.51795918367347</v>
      </c>
    </row>
    <row r="25" spans="1:6" ht="14.25" customHeight="1">
      <c r="A25" s="28" t="s">
        <v>19</v>
      </c>
      <c r="B25" s="24">
        <f>B26+B28+B27</f>
        <v>8148</v>
      </c>
      <c r="C25" s="24">
        <f>C26+C28</f>
        <v>0</v>
      </c>
      <c r="D25" s="24">
        <f>D26+D28+D27</f>
        <v>2796.4</v>
      </c>
      <c r="E25" s="14">
        <f>E26+E28</f>
        <v>0</v>
      </c>
      <c r="F25" s="14">
        <f>F26</f>
        <v>30.42328956461645</v>
      </c>
    </row>
    <row r="26" spans="1:6" ht="24" customHeight="1">
      <c r="A26" s="31" t="s">
        <v>62</v>
      </c>
      <c r="B26" s="23">
        <v>5788</v>
      </c>
      <c r="C26" s="23"/>
      <c r="D26" s="23">
        <v>1760.9</v>
      </c>
      <c r="E26" s="4"/>
      <c r="F26" s="4">
        <f>(D26/B26)*100</f>
        <v>30.42328956461645</v>
      </c>
    </row>
    <row r="27" spans="1:6" ht="53.25" customHeight="1" hidden="1">
      <c r="A27" s="31" t="s">
        <v>63</v>
      </c>
      <c r="B27" s="23"/>
      <c r="C27" s="23"/>
      <c r="D27" s="23"/>
      <c r="E27" s="4"/>
      <c r="F27" s="4"/>
    </row>
    <row r="28" spans="1:6" ht="47.25" customHeight="1">
      <c r="A28" s="31" t="s">
        <v>88</v>
      </c>
      <c r="B28" s="23">
        <v>2360</v>
      </c>
      <c r="C28" s="23"/>
      <c r="D28" s="23">
        <v>1035.5</v>
      </c>
      <c r="E28" s="4"/>
      <c r="F28" s="4">
        <f>(D28/B28)*100</f>
        <v>43.8771186440678</v>
      </c>
    </row>
    <row r="29" spans="1:6" ht="24" customHeight="1">
      <c r="A29" s="32" t="s">
        <v>83</v>
      </c>
      <c r="B29" s="24">
        <f>B30</f>
        <v>0</v>
      </c>
      <c r="C29" s="24"/>
      <c r="D29" s="24">
        <f>D30</f>
        <v>0</v>
      </c>
      <c r="E29" s="14"/>
      <c r="F29" s="14"/>
    </row>
    <row r="30" spans="1:6" ht="37.5" customHeight="1">
      <c r="A30" s="30" t="s">
        <v>84</v>
      </c>
      <c r="B30" s="23">
        <v>0</v>
      </c>
      <c r="C30" s="23"/>
      <c r="D30" s="23">
        <v>0</v>
      </c>
      <c r="E30" s="4"/>
      <c r="F30" s="4"/>
    </row>
    <row r="31" spans="1:6" ht="25.5">
      <c r="A31" s="28" t="s">
        <v>27</v>
      </c>
      <c r="B31" s="24">
        <f>B32+B33+B34</f>
        <v>26181</v>
      </c>
      <c r="C31" s="24"/>
      <c r="D31" s="24">
        <f>D32+D33+D34</f>
        <v>9205.199999999999</v>
      </c>
      <c r="E31" s="14"/>
      <c r="F31" s="14">
        <f>(D31/B31)*100</f>
        <v>35.15984874527329</v>
      </c>
    </row>
    <row r="32" spans="1:6" ht="82.5" customHeight="1">
      <c r="A32" s="29" t="s">
        <v>43</v>
      </c>
      <c r="B32" s="23">
        <v>24768</v>
      </c>
      <c r="C32" s="23"/>
      <c r="D32" s="23">
        <v>8214.4</v>
      </c>
      <c r="E32" s="4"/>
      <c r="F32" s="4">
        <f>(D32/B32)*100</f>
        <v>33.16537467700258</v>
      </c>
    </row>
    <row r="33" spans="1:6" ht="30.75" customHeight="1">
      <c r="A33" s="30" t="s">
        <v>64</v>
      </c>
      <c r="B33" s="23">
        <v>0</v>
      </c>
      <c r="C33" s="23"/>
      <c r="D33" s="23">
        <v>0</v>
      </c>
      <c r="E33" s="4"/>
      <c r="F33" s="4">
        <v>0</v>
      </c>
    </row>
    <row r="34" spans="1:6" ht="82.5" customHeight="1">
      <c r="A34" s="29" t="s">
        <v>65</v>
      </c>
      <c r="B34" s="23">
        <v>1413</v>
      </c>
      <c r="C34" s="23"/>
      <c r="D34" s="23">
        <v>990.8</v>
      </c>
      <c r="E34" s="4"/>
      <c r="F34" s="4">
        <f>D34/B34*100</f>
        <v>70.12031139419675</v>
      </c>
    </row>
    <row r="35" spans="1:6" ht="15" customHeight="1">
      <c r="A35" s="28" t="s">
        <v>28</v>
      </c>
      <c r="B35" s="24">
        <f>B36</f>
        <v>1615</v>
      </c>
      <c r="C35" s="24"/>
      <c r="D35" s="24">
        <f>D36</f>
        <v>1462.2</v>
      </c>
      <c r="E35" s="14"/>
      <c r="F35" s="14">
        <f>(D35/B35)*100</f>
        <v>90.53869969040248</v>
      </c>
    </row>
    <row r="36" spans="1:6" ht="12.75" customHeight="1">
      <c r="A36" s="29" t="s">
        <v>49</v>
      </c>
      <c r="B36" s="23">
        <v>1615</v>
      </c>
      <c r="C36" s="23"/>
      <c r="D36" s="23">
        <v>1462.2</v>
      </c>
      <c r="E36" s="4"/>
      <c r="F36" s="4">
        <f>(D36/B36)*100</f>
        <v>90.53869969040248</v>
      </c>
    </row>
    <row r="37" spans="1:6" ht="25.5">
      <c r="A37" s="28" t="s">
        <v>44</v>
      </c>
      <c r="B37" s="24">
        <f>B38+B39</f>
        <v>260</v>
      </c>
      <c r="C37" s="24"/>
      <c r="D37" s="24">
        <f>D38+D39</f>
        <v>209.8</v>
      </c>
      <c r="E37" s="14"/>
      <c r="F37" s="14">
        <f>D37/B37*100</f>
        <v>80.6923076923077</v>
      </c>
    </row>
    <row r="38" spans="1:6" ht="14.25" customHeight="1">
      <c r="A38" s="30" t="s">
        <v>66</v>
      </c>
      <c r="B38" s="23">
        <v>60</v>
      </c>
      <c r="C38" s="23"/>
      <c r="D38" s="23">
        <v>13.3</v>
      </c>
      <c r="E38" s="4"/>
      <c r="F38" s="4">
        <f>D38/B38*100</f>
        <v>22.166666666666668</v>
      </c>
    </row>
    <row r="39" spans="1:6" ht="13.5" customHeight="1">
      <c r="A39" s="29" t="s">
        <v>67</v>
      </c>
      <c r="B39" s="23">
        <v>200</v>
      </c>
      <c r="C39" s="23"/>
      <c r="D39" s="23">
        <v>196.5</v>
      </c>
      <c r="E39" s="4"/>
      <c r="F39" s="4">
        <f>D39/B39*100</f>
        <v>98.25</v>
      </c>
    </row>
    <row r="40" spans="1:6" ht="25.5" customHeight="1">
      <c r="A40" s="28" t="s">
        <v>35</v>
      </c>
      <c r="B40" s="24">
        <f>B41+B42+B43</f>
        <v>1765</v>
      </c>
      <c r="C40" s="24"/>
      <c r="D40" s="24">
        <f>D41+D42+D43</f>
        <v>1703.9</v>
      </c>
      <c r="E40" s="14"/>
      <c r="F40" s="14">
        <f>(D40/B40)*100</f>
        <v>96.53824362606233</v>
      </c>
    </row>
    <row r="41" spans="1:6" ht="15.75" customHeight="1">
      <c r="A41" s="29" t="s">
        <v>68</v>
      </c>
      <c r="B41" s="23">
        <v>84</v>
      </c>
      <c r="C41" s="23"/>
      <c r="D41" s="23">
        <v>25.8</v>
      </c>
      <c r="E41" s="4"/>
      <c r="F41" s="4">
        <f>D41/B41*100</f>
        <v>30.714285714285715</v>
      </c>
    </row>
    <row r="42" spans="1:6" ht="81" customHeight="1">
      <c r="A42" s="33" t="s">
        <v>69</v>
      </c>
      <c r="B42" s="23">
        <v>983</v>
      </c>
      <c r="C42" s="23"/>
      <c r="D42" s="23">
        <v>981.1</v>
      </c>
      <c r="E42" s="4"/>
      <c r="F42" s="4">
        <f>D42/B42*100</f>
        <v>99.80671414038657</v>
      </c>
    </row>
    <row r="43" spans="1:6" ht="27" customHeight="1">
      <c r="A43" s="29" t="s">
        <v>70</v>
      </c>
      <c r="B43" s="23">
        <v>698</v>
      </c>
      <c r="C43" s="23"/>
      <c r="D43" s="23">
        <v>697</v>
      </c>
      <c r="E43" s="4"/>
      <c r="F43" s="4">
        <f>D43/B43*100</f>
        <v>99.8567335243553</v>
      </c>
    </row>
    <row r="44" spans="1:6" ht="12.75">
      <c r="A44" s="28" t="s">
        <v>98</v>
      </c>
      <c r="B44" s="24">
        <f>SUM(B45:B55)</f>
        <v>5600</v>
      </c>
      <c r="C44" s="24"/>
      <c r="D44" s="24">
        <f>SUM(D45:D55)</f>
        <v>1641.9</v>
      </c>
      <c r="E44" s="14"/>
      <c r="F44" s="14">
        <f>(D44/B44)*100</f>
        <v>29.31964285714286</v>
      </c>
    </row>
    <row r="45" spans="1:6" ht="26.25" customHeight="1">
      <c r="A45" s="30" t="s">
        <v>71</v>
      </c>
      <c r="B45" s="23">
        <v>65</v>
      </c>
      <c r="C45" s="23"/>
      <c r="D45" s="23">
        <v>24.1</v>
      </c>
      <c r="E45" s="34">
        <v>51</v>
      </c>
      <c r="F45" s="4">
        <f>(D45/B45)*100</f>
        <v>37.07692307692308</v>
      </c>
    </row>
    <row r="46" spans="1:6" ht="54" customHeight="1">
      <c r="A46" s="29" t="s">
        <v>72</v>
      </c>
      <c r="B46" s="23">
        <v>22</v>
      </c>
      <c r="C46" s="23"/>
      <c r="D46" s="23">
        <v>0</v>
      </c>
      <c r="E46" s="34">
        <v>22</v>
      </c>
      <c r="F46" s="4">
        <f>(D46/B46)*100</f>
        <v>0</v>
      </c>
    </row>
    <row r="47" spans="1:6" ht="51" customHeight="1">
      <c r="A47" s="29" t="s">
        <v>6</v>
      </c>
      <c r="B47" s="23">
        <v>148</v>
      </c>
      <c r="C47" s="23"/>
      <c r="D47" s="23">
        <v>133.5</v>
      </c>
      <c r="E47" s="34">
        <v>71</v>
      </c>
      <c r="F47" s="4">
        <f>(D47/B47)*100</f>
        <v>90.2027027027027</v>
      </c>
    </row>
    <row r="48" spans="1:6" ht="27" customHeight="1">
      <c r="A48" s="29" t="s">
        <v>52</v>
      </c>
      <c r="B48" s="23">
        <v>0</v>
      </c>
      <c r="C48" s="23"/>
      <c r="D48" s="23">
        <v>0</v>
      </c>
      <c r="E48" s="34">
        <v>0</v>
      </c>
      <c r="F48" s="4">
        <v>0</v>
      </c>
    </row>
    <row r="49" spans="1:6" ht="108.75" customHeight="1">
      <c r="A49" s="29" t="s">
        <v>73</v>
      </c>
      <c r="B49" s="23">
        <v>393</v>
      </c>
      <c r="C49" s="23"/>
      <c r="D49" s="23">
        <v>41</v>
      </c>
      <c r="E49" s="34">
        <v>121.2</v>
      </c>
      <c r="F49" s="4">
        <f aca="true" t="shared" si="1" ref="F49:F60">D49/B49*100</f>
        <v>10.432569974554708</v>
      </c>
    </row>
    <row r="50" spans="1:6" ht="55.5" customHeight="1">
      <c r="A50" s="29" t="s">
        <v>45</v>
      </c>
      <c r="B50" s="23">
        <v>1258</v>
      </c>
      <c r="C50" s="23"/>
      <c r="D50" s="23">
        <v>493</v>
      </c>
      <c r="E50" s="34">
        <v>887.3</v>
      </c>
      <c r="F50" s="4">
        <f t="shared" si="1"/>
        <v>39.189189189189186</v>
      </c>
    </row>
    <row r="51" spans="1:6" ht="26.25" customHeight="1">
      <c r="A51" s="29" t="s">
        <v>74</v>
      </c>
      <c r="B51" s="23">
        <v>116</v>
      </c>
      <c r="C51" s="23"/>
      <c r="D51" s="23">
        <v>67.3</v>
      </c>
      <c r="E51" s="34">
        <v>347.5</v>
      </c>
      <c r="F51" s="4">
        <f t="shared" si="1"/>
        <v>58.01724137931035</v>
      </c>
    </row>
    <row r="52" spans="1:6" ht="49.5" customHeight="1">
      <c r="A52" s="30" t="s">
        <v>75</v>
      </c>
      <c r="B52" s="23">
        <v>20</v>
      </c>
      <c r="C52" s="23"/>
      <c r="D52" s="23">
        <v>3</v>
      </c>
      <c r="E52" s="34">
        <v>87.6</v>
      </c>
      <c r="F52" s="4">
        <f t="shared" si="1"/>
        <v>15</v>
      </c>
    </row>
    <row r="53" spans="1:6" ht="60" customHeight="1">
      <c r="A53" s="29" t="s">
        <v>99</v>
      </c>
      <c r="B53" s="23">
        <v>243</v>
      </c>
      <c r="C53" s="23"/>
      <c r="D53" s="23">
        <v>94</v>
      </c>
      <c r="E53" s="34">
        <v>221.8</v>
      </c>
      <c r="F53" s="4">
        <f t="shared" si="1"/>
        <v>38.68312757201646</v>
      </c>
    </row>
    <row r="54" spans="1:6" ht="41.25" customHeight="1">
      <c r="A54" s="29" t="s">
        <v>76</v>
      </c>
      <c r="B54" s="23">
        <v>105</v>
      </c>
      <c r="C54" s="23"/>
      <c r="D54" s="23">
        <v>2.5</v>
      </c>
      <c r="E54" s="34">
        <v>68.4</v>
      </c>
      <c r="F54" s="4">
        <f t="shared" si="1"/>
        <v>2.380952380952381</v>
      </c>
    </row>
    <row r="55" spans="1:6" ht="29.25" customHeight="1">
      <c r="A55" s="29" t="s">
        <v>77</v>
      </c>
      <c r="B55" s="23">
        <v>3230</v>
      </c>
      <c r="C55" s="23"/>
      <c r="D55" s="23">
        <v>783.5</v>
      </c>
      <c r="E55" s="3">
        <v>3536.16</v>
      </c>
      <c r="F55" s="4">
        <f t="shared" si="1"/>
        <v>24.256965944272444</v>
      </c>
    </row>
    <row r="56" spans="1:6" ht="18" customHeight="1">
      <c r="A56" s="28" t="s">
        <v>78</v>
      </c>
      <c r="B56" s="24">
        <v>1027</v>
      </c>
      <c r="C56" s="24"/>
      <c r="D56" s="24">
        <v>422.6</v>
      </c>
      <c r="E56" s="14"/>
      <c r="F56" s="4">
        <f t="shared" si="1"/>
        <v>41.14897760467381</v>
      </c>
    </row>
    <row r="57" spans="1:6" ht="20.25" customHeight="1">
      <c r="A57" s="28" t="s">
        <v>51</v>
      </c>
      <c r="B57" s="24">
        <f>B7+B12+B17+B21+B25+B31+B35+B37+B40+B44+B56+B29</f>
        <v>279449</v>
      </c>
      <c r="C57" s="24"/>
      <c r="D57" s="24">
        <f>D7+D12+D17+D21+D25+D31+D35+D37+D40+D44+D56</f>
        <v>99137.49999999999</v>
      </c>
      <c r="E57" s="14"/>
      <c r="F57" s="14">
        <f t="shared" si="1"/>
        <v>35.47606182165619</v>
      </c>
    </row>
    <row r="58" spans="1:6" ht="12.75">
      <c r="A58" s="28" t="s">
        <v>32</v>
      </c>
      <c r="B58" s="24">
        <f>B59+B65+B66+B67</f>
        <v>1115091.9</v>
      </c>
      <c r="C58" s="24">
        <f>C59+C65+C66+C67</f>
        <v>0</v>
      </c>
      <c r="D58" s="24">
        <f>D59+D65+D66+D67</f>
        <v>340006.60000000003</v>
      </c>
      <c r="E58" s="14"/>
      <c r="F58" s="14">
        <f t="shared" si="1"/>
        <v>30.491352327104167</v>
      </c>
    </row>
    <row r="59" spans="1:6" ht="42" customHeight="1">
      <c r="A59" s="29" t="s">
        <v>79</v>
      </c>
      <c r="B59" s="24">
        <f>B60+B62+B63+B64</f>
        <v>1115091.9</v>
      </c>
      <c r="C59" s="24">
        <f>C61+C62+C63+C64</f>
        <v>0</v>
      </c>
      <c r="D59" s="24">
        <f>D60+D62+D63+D64</f>
        <v>342615.30000000005</v>
      </c>
      <c r="E59" s="14"/>
      <c r="F59" s="14">
        <f t="shared" si="1"/>
        <v>30.725297170574017</v>
      </c>
    </row>
    <row r="60" spans="1:6" ht="25.5" customHeight="1">
      <c r="A60" s="29" t="s">
        <v>80</v>
      </c>
      <c r="B60" s="23">
        <v>324303</v>
      </c>
      <c r="C60" s="23">
        <f>C61</f>
        <v>0</v>
      </c>
      <c r="D60" s="23">
        <v>107935.6</v>
      </c>
      <c r="E60" s="35">
        <f>E61</f>
        <v>0</v>
      </c>
      <c r="F60" s="4">
        <f t="shared" si="1"/>
        <v>33.2823316466391</v>
      </c>
    </row>
    <row r="61" spans="1:6" ht="21" customHeight="1">
      <c r="A61" s="29" t="s">
        <v>89</v>
      </c>
      <c r="B61" s="23">
        <v>0</v>
      </c>
      <c r="C61" s="23"/>
      <c r="D61" s="23">
        <v>0</v>
      </c>
      <c r="E61" s="4"/>
      <c r="F61" s="4">
        <v>0</v>
      </c>
    </row>
    <row r="62" spans="1:6" ht="25.5" customHeight="1">
      <c r="A62" s="29" t="s">
        <v>53</v>
      </c>
      <c r="B62" s="23">
        <v>23291.2</v>
      </c>
      <c r="C62" s="23"/>
      <c r="D62" s="23">
        <v>2454.1</v>
      </c>
      <c r="E62" s="4"/>
      <c r="F62" s="4">
        <f>D62/B62*100</f>
        <v>10.536597513223878</v>
      </c>
    </row>
    <row r="63" spans="1:6" ht="24" customHeight="1">
      <c r="A63" s="29" t="s">
        <v>81</v>
      </c>
      <c r="B63" s="23">
        <v>745375</v>
      </c>
      <c r="C63" s="23"/>
      <c r="D63" s="23">
        <v>232225.6</v>
      </c>
      <c r="E63" s="4"/>
      <c r="F63" s="4">
        <f>D63/B63*100</f>
        <v>31.155539158141877</v>
      </c>
    </row>
    <row r="64" spans="1:6" ht="12.75">
      <c r="A64" s="29" t="s">
        <v>34</v>
      </c>
      <c r="B64" s="23">
        <v>22122.7</v>
      </c>
      <c r="C64" s="23"/>
      <c r="D64" s="23">
        <v>0</v>
      </c>
      <c r="E64" s="4"/>
      <c r="F64" s="4">
        <f>D64/B64*100</f>
        <v>0</v>
      </c>
    </row>
    <row r="65" spans="1:6" ht="12.75">
      <c r="A65" s="29" t="s">
        <v>90</v>
      </c>
      <c r="B65" s="23">
        <v>0</v>
      </c>
      <c r="C65" s="23"/>
      <c r="D65" s="23">
        <v>0</v>
      </c>
      <c r="E65" s="4"/>
      <c r="F65" s="4"/>
    </row>
    <row r="66" spans="1:6" ht="65.25" customHeight="1">
      <c r="A66" s="29" t="s">
        <v>54</v>
      </c>
      <c r="B66" s="23">
        <v>0</v>
      </c>
      <c r="C66" s="23"/>
      <c r="D66" s="23">
        <v>0</v>
      </c>
      <c r="E66" s="4"/>
      <c r="F66" s="4"/>
    </row>
    <row r="67" spans="1:6" ht="39.75" customHeight="1">
      <c r="A67" s="29" t="s">
        <v>56</v>
      </c>
      <c r="B67" s="23">
        <v>0</v>
      </c>
      <c r="C67" s="23"/>
      <c r="D67" s="23">
        <v>-2608.7</v>
      </c>
      <c r="E67" s="4"/>
      <c r="F67" s="4"/>
    </row>
    <row r="68" spans="1:6" ht="13.5" customHeight="1">
      <c r="A68" s="28" t="s">
        <v>20</v>
      </c>
      <c r="B68" s="24">
        <f>B57+B58</f>
        <v>1394540.9</v>
      </c>
      <c r="C68" s="24"/>
      <c r="D68" s="24">
        <f>D57+D58</f>
        <v>439144.10000000003</v>
      </c>
      <c r="E68" s="14"/>
      <c r="F68" s="14">
        <f>D68/B68*100</f>
        <v>31.490227357261453</v>
      </c>
    </row>
    <row r="69" spans="1:6" ht="12" customHeight="1">
      <c r="A69" s="28" t="s">
        <v>21</v>
      </c>
      <c r="B69" s="24"/>
      <c r="C69" s="24"/>
      <c r="D69" s="24"/>
      <c r="E69" s="14"/>
      <c r="F69" s="14"/>
    </row>
    <row r="70" spans="1:6" ht="12.75" customHeight="1">
      <c r="A70" s="29" t="s">
        <v>29</v>
      </c>
      <c r="B70" s="23">
        <v>56993.1</v>
      </c>
      <c r="C70" s="23"/>
      <c r="D70" s="23">
        <v>18321.1</v>
      </c>
      <c r="E70" s="4"/>
      <c r="F70" s="4">
        <f>(D70/B70)*100</f>
        <v>32.146172080479914</v>
      </c>
    </row>
    <row r="71" spans="1:6" ht="12.75" customHeight="1">
      <c r="A71" s="29" t="s">
        <v>33</v>
      </c>
      <c r="B71" s="23">
        <v>161.2</v>
      </c>
      <c r="C71" s="23"/>
      <c r="D71" s="23">
        <v>53.7</v>
      </c>
      <c r="E71" s="4"/>
      <c r="F71" s="4">
        <f>D71/B71*100</f>
        <v>33.31265508684864</v>
      </c>
    </row>
    <row r="72" spans="1:6" ht="25.5" customHeight="1">
      <c r="A72" s="29" t="s">
        <v>30</v>
      </c>
      <c r="B72" s="23">
        <v>9381.4</v>
      </c>
      <c r="C72" s="23"/>
      <c r="D72" s="23">
        <v>3139.3</v>
      </c>
      <c r="E72" s="4"/>
      <c r="F72" s="4">
        <f>(D72/B72)*100</f>
        <v>33.46302257658772</v>
      </c>
    </row>
    <row r="73" spans="1:6" ht="12" customHeight="1">
      <c r="A73" s="29" t="s">
        <v>31</v>
      </c>
      <c r="B73" s="23">
        <v>104864.8</v>
      </c>
      <c r="C73" s="23"/>
      <c r="D73" s="23">
        <v>26534.2</v>
      </c>
      <c r="E73" s="4"/>
      <c r="F73" s="4">
        <f>(D73/B73)*100</f>
        <v>25.303247610256253</v>
      </c>
    </row>
    <row r="74" spans="1:6" ht="12.75" customHeight="1">
      <c r="A74" s="29" t="s">
        <v>39</v>
      </c>
      <c r="B74" s="23">
        <v>112198.3</v>
      </c>
      <c r="C74" s="23"/>
      <c r="D74" s="23">
        <v>22651</v>
      </c>
      <c r="E74" s="4"/>
      <c r="F74" s="4">
        <f>(D74/B74)*100</f>
        <v>20.188362925284963</v>
      </c>
    </row>
    <row r="75" spans="1:6" ht="12.75" customHeight="1">
      <c r="A75" s="29" t="s">
        <v>22</v>
      </c>
      <c r="B75" s="23">
        <v>641608.8</v>
      </c>
      <c r="C75" s="23"/>
      <c r="D75" s="23">
        <v>204696.2</v>
      </c>
      <c r="E75" s="4"/>
      <c r="F75" s="4">
        <f>(D75/B75)*100</f>
        <v>31.903583616683562</v>
      </c>
    </row>
    <row r="76" spans="1:6" ht="12" customHeight="1">
      <c r="A76" s="29" t="s">
        <v>38</v>
      </c>
      <c r="B76" s="23">
        <v>60372.9</v>
      </c>
      <c r="C76" s="23"/>
      <c r="D76" s="23">
        <v>19253.7</v>
      </c>
      <c r="E76" s="4"/>
      <c r="F76" s="4">
        <f>(D76/B76)*100</f>
        <v>31.891295597859305</v>
      </c>
    </row>
    <row r="77" spans="1:6" ht="12.75" hidden="1">
      <c r="A77" s="29" t="s">
        <v>37</v>
      </c>
      <c r="B77" s="23"/>
      <c r="C77" s="23"/>
      <c r="D77" s="23"/>
      <c r="E77" s="4"/>
      <c r="F77" s="4"/>
    </row>
    <row r="78" spans="1:6" ht="12" customHeight="1">
      <c r="A78" s="29" t="s">
        <v>23</v>
      </c>
      <c r="B78" s="23">
        <v>394151.9</v>
      </c>
      <c r="C78" s="23"/>
      <c r="D78" s="23">
        <v>114987.4</v>
      </c>
      <c r="E78" s="4"/>
      <c r="F78" s="4">
        <f>(D78/B78)*100</f>
        <v>29.17337199186405</v>
      </c>
    </row>
    <row r="79" spans="1:6" ht="13.5" customHeight="1">
      <c r="A79" s="29" t="s">
        <v>46</v>
      </c>
      <c r="B79" s="23">
        <v>22521.5</v>
      </c>
      <c r="C79" s="23"/>
      <c r="D79" s="23">
        <v>8486.6</v>
      </c>
      <c r="E79" s="4"/>
      <c r="F79" s="4">
        <f>(D79/B79)*100</f>
        <v>37.68221477255068</v>
      </c>
    </row>
    <row r="80" spans="1:6" ht="12.75" customHeight="1">
      <c r="A80" s="29" t="s">
        <v>47</v>
      </c>
      <c r="B80" s="23">
        <v>6887</v>
      </c>
      <c r="C80" s="23"/>
      <c r="D80" s="23">
        <v>2307.4</v>
      </c>
      <c r="E80" s="4"/>
      <c r="F80" s="4">
        <f>(D80/B80)*100</f>
        <v>33.503702628139976</v>
      </c>
    </row>
    <row r="81" spans="1:6" ht="12" customHeight="1">
      <c r="A81" s="29" t="s">
        <v>48</v>
      </c>
      <c r="B81" s="23">
        <v>700</v>
      </c>
      <c r="C81" s="23"/>
      <c r="D81" s="23">
        <v>51.7</v>
      </c>
      <c r="E81" s="4"/>
      <c r="F81" s="4">
        <f>(D81/B81)*100</f>
        <v>7.385714285714286</v>
      </c>
    </row>
    <row r="82" spans="1:7" ht="14.25" customHeight="1">
      <c r="A82" s="28" t="s">
        <v>24</v>
      </c>
      <c r="B82" s="24">
        <f>SUM(B70:B81)</f>
        <v>1409840.9000000001</v>
      </c>
      <c r="C82" s="24">
        <f>SUM(C70:C81)</f>
        <v>0</v>
      </c>
      <c r="D82" s="24">
        <f>SUM(D70:D81)</f>
        <v>420482.3</v>
      </c>
      <c r="E82" s="14">
        <f>SUM(E70:E81)</f>
        <v>0</v>
      </c>
      <c r="F82" s="14">
        <f>D82/B82*100</f>
        <v>29.82480505424406</v>
      </c>
      <c r="G82" s="79"/>
    </row>
    <row r="83" spans="1:6" ht="12.75">
      <c r="A83" s="36"/>
      <c r="B83" s="57"/>
      <c r="C83" s="57"/>
      <c r="D83" s="58"/>
      <c r="E83" s="39"/>
      <c r="F83" s="39"/>
    </row>
    <row r="84" spans="1:5" ht="25.5">
      <c r="A84" s="40" t="s">
        <v>7</v>
      </c>
      <c r="B84" s="61">
        <f>B82-B68</f>
        <v>15300.000000000233</v>
      </c>
      <c r="C84" s="61">
        <f>E82-E68</f>
        <v>0</v>
      </c>
      <c r="D84" s="61">
        <f>D82-D68</f>
        <v>-18661.800000000047</v>
      </c>
      <c r="E84" s="61">
        <f>G82-G68</f>
        <v>0</v>
      </c>
    </row>
    <row r="85" spans="1:4" ht="24" customHeight="1">
      <c r="A85" s="44" t="s">
        <v>8</v>
      </c>
      <c r="B85" s="64">
        <v>7300</v>
      </c>
      <c r="C85" s="63"/>
      <c r="D85" s="81">
        <f>D86+D89+D92</f>
        <v>0</v>
      </c>
    </row>
    <row r="86" spans="1:4" ht="12.75">
      <c r="A86" s="40" t="s">
        <v>9</v>
      </c>
      <c r="B86" s="66">
        <f>B87+B88</f>
        <v>7300</v>
      </c>
      <c r="C86" s="82">
        <v>0</v>
      </c>
      <c r="D86" s="66">
        <v>0</v>
      </c>
    </row>
    <row r="87" spans="1:4" ht="25.5">
      <c r="A87" s="29" t="s">
        <v>10</v>
      </c>
      <c r="B87" s="69">
        <v>10000</v>
      </c>
      <c r="C87" s="83">
        <v>0</v>
      </c>
      <c r="D87" s="69">
        <v>0</v>
      </c>
    </row>
    <row r="88" spans="1:4" ht="26.25" customHeight="1">
      <c r="A88" s="29" t="s">
        <v>11</v>
      </c>
      <c r="B88" s="71">
        <v>-2700</v>
      </c>
      <c r="C88" s="84">
        <v>0</v>
      </c>
      <c r="D88" s="71">
        <v>0</v>
      </c>
    </row>
    <row r="89" spans="1:4" ht="22.5" customHeight="1">
      <c r="A89" s="40" t="s">
        <v>55</v>
      </c>
      <c r="B89" s="73">
        <f>B90+B91</f>
        <v>0</v>
      </c>
      <c r="C89" s="60"/>
      <c r="D89" s="81">
        <f>D90+D91</f>
        <v>0</v>
      </c>
    </row>
    <row r="90" spans="1:10" ht="38.25">
      <c r="A90" s="29" t="s">
        <v>12</v>
      </c>
      <c r="B90" s="62">
        <v>0</v>
      </c>
      <c r="C90" s="84">
        <v>0</v>
      </c>
      <c r="D90" s="71">
        <v>0</v>
      </c>
      <c r="J90" s="77" t="s">
        <v>95</v>
      </c>
    </row>
    <row r="91" spans="1:4" ht="38.25">
      <c r="A91" s="29" t="s">
        <v>13</v>
      </c>
      <c r="B91" s="62">
        <v>0</v>
      </c>
      <c r="C91" s="84">
        <v>0</v>
      </c>
      <c r="D91" s="71">
        <v>0</v>
      </c>
    </row>
    <row r="92" spans="1:4" ht="25.5">
      <c r="A92" s="28" t="s">
        <v>82</v>
      </c>
      <c r="B92" s="74">
        <v>0</v>
      </c>
      <c r="C92" s="85">
        <v>0</v>
      </c>
      <c r="D92" s="74">
        <v>0</v>
      </c>
    </row>
    <row r="93" spans="1:4" ht="25.5">
      <c r="A93" s="40" t="s">
        <v>14</v>
      </c>
      <c r="B93" s="74">
        <f>B84-B85</f>
        <v>8000.000000000233</v>
      </c>
      <c r="C93" s="75"/>
      <c r="D93" s="86">
        <f>D84-D85</f>
        <v>-18661.800000000047</v>
      </c>
    </row>
    <row r="94" ht="29.25" customHeight="1">
      <c r="A94" s="56"/>
    </row>
    <row r="95" ht="12.75">
      <c r="A95" s="55"/>
    </row>
    <row r="96" ht="27.75" customHeight="1">
      <c r="A96" s="56"/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95"/>
  <sheetViews>
    <sheetView zoomScalePageLayoutView="0" workbookViewId="0" topLeftCell="A68">
      <selection activeCell="D85" sqref="D85"/>
    </sheetView>
  </sheetViews>
  <sheetFormatPr defaultColWidth="8.875" defaultRowHeight="12.75"/>
  <cols>
    <col min="1" max="1" width="44.375" style="80" customWidth="1"/>
    <col min="2" max="2" width="15.25390625" style="26" customWidth="1"/>
    <col min="3" max="3" width="15.25390625" style="26" hidden="1" customWidth="1"/>
    <col min="4" max="4" width="16.00390625" style="25" customWidth="1"/>
    <col min="5" max="5" width="13.875" style="16" hidden="1" customWidth="1"/>
    <col min="6" max="6" width="13.75390625" style="16" customWidth="1"/>
    <col min="7" max="7" width="9.125" style="77" customWidth="1"/>
    <col min="8" max="16384" width="8.875" style="77" customWidth="1"/>
  </cols>
  <sheetData>
    <row r="1" spans="1:6" ht="39" customHeight="1" thickBot="1">
      <c r="A1" s="153" t="s">
        <v>102</v>
      </c>
      <c r="B1" s="153"/>
      <c r="C1" s="153"/>
      <c r="D1" s="153"/>
      <c r="E1" s="153"/>
      <c r="F1" s="153"/>
    </row>
    <row r="2" spans="1:6" ht="12.75">
      <c r="A2" s="154" t="s">
        <v>15</v>
      </c>
      <c r="B2" s="146" t="s">
        <v>86</v>
      </c>
      <c r="C2" s="18"/>
      <c r="D2" s="149" t="s">
        <v>103</v>
      </c>
      <c r="E2" s="6"/>
      <c r="F2" s="143" t="s">
        <v>0</v>
      </c>
    </row>
    <row r="3" spans="1:6" ht="12.75" customHeight="1">
      <c r="A3" s="155"/>
      <c r="B3" s="147"/>
      <c r="C3" s="19"/>
      <c r="D3" s="150"/>
      <c r="E3" s="8"/>
      <c r="F3" s="144"/>
    </row>
    <row r="4" spans="1:6" ht="12.75">
      <c r="A4" s="155"/>
      <c r="B4" s="147"/>
      <c r="C4" s="19"/>
      <c r="D4" s="150"/>
      <c r="E4" s="8"/>
      <c r="F4" s="144"/>
    </row>
    <row r="5" spans="1:6" ht="26.25" customHeight="1">
      <c r="A5" s="156"/>
      <c r="B5" s="148"/>
      <c r="C5" s="20"/>
      <c r="D5" s="151"/>
      <c r="E5" s="10"/>
      <c r="F5" s="145"/>
    </row>
    <row r="6" spans="1:6" s="78" customFormat="1" ht="12.75">
      <c r="A6" s="8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14.25">
      <c r="A7" s="88" t="s">
        <v>25</v>
      </c>
      <c r="B7" s="89">
        <f>B8+B9+B10+B11</f>
        <v>170694</v>
      </c>
      <c r="C7" s="89"/>
      <c r="D7" s="89">
        <f>D8+D9+D10+D11</f>
        <v>73453.09999999999</v>
      </c>
      <c r="E7" s="90"/>
      <c r="F7" s="90">
        <f aca="true" t="shared" si="0" ref="F7:F15">(D7/B7)*100</f>
        <v>43.03203393206556</v>
      </c>
    </row>
    <row r="8" spans="1:6" ht="60" customHeight="1">
      <c r="A8" s="91" t="s">
        <v>50</v>
      </c>
      <c r="B8" s="92">
        <v>168237</v>
      </c>
      <c r="C8" s="92"/>
      <c r="D8" s="92">
        <v>73041.7</v>
      </c>
      <c r="E8" s="93"/>
      <c r="F8" s="93">
        <f t="shared" si="0"/>
        <v>43.41595487318485</v>
      </c>
    </row>
    <row r="9" spans="1:6" ht="95.25" customHeight="1">
      <c r="A9" s="91" t="s">
        <v>40</v>
      </c>
      <c r="B9" s="92">
        <v>506</v>
      </c>
      <c r="C9" s="92"/>
      <c r="D9" s="92">
        <v>51.1</v>
      </c>
      <c r="E9" s="93"/>
      <c r="F9" s="93">
        <f t="shared" si="0"/>
        <v>10.098814229249012</v>
      </c>
    </row>
    <row r="10" spans="1:6" ht="36.75" customHeight="1">
      <c r="A10" s="91" t="s">
        <v>41</v>
      </c>
      <c r="B10" s="92">
        <v>1681</v>
      </c>
      <c r="C10" s="92"/>
      <c r="D10" s="92">
        <v>332.9</v>
      </c>
      <c r="E10" s="93"/>
      <c r="F10" s="93">
        <f t="shared" si="0"/>
        <v>19.803688280785245</v>
      </c>
    </row>
    <row r="11" spans="1:6" ht="72.75">
      <c r="A11" s="91" t="s">
        <v>58</v>
      </c>
      <c r="B11" s="92">
        <v>270</v>
      </c>
      <c r="C11" s="92"/>
      <c r="D11" s="92">
        <v>27.4</v>
      </c>
      <c r="E11" s="93"/>
      <c r="F11" s="93">
        <f t="shared" si="0"/>
        <v>10.148148148148147</v>
      </c>
    </row>
    <row r="12" spans="1:6" ht="24">
      <c r="A12" s="88" t="s">
        <v>1</v>
      </c>
      <c r="B12" s="89">
        <f>B13+B14+B15+B16</f>
        <v>6788</v>
      </c>
      <c r="C12" s="89"/>
      <c r="D12" s="89">
        <f>D13+D14+D15+D16</f>
        <v>2850.7999999999997</v>
      </c>
      <c r="E12" s="90"/>
      <c r="F12" s="90">
        <f t="shared" si="0"/>
        <v>41.99764289923394</v>
      </c>
    </row>
    <row r="13" spans="1:6" ht="60.75">
      <c r="A13" s="91" t="s">
        <v>2</v>
      </c>
      <c r="B13" s="92">
        <v>3301</v>
      </c>
      <c r="C13" s="92"/>
      <c r="D13" s="92">
        <v>1118.6</v>
      </c>
      <c r="E13" s="93"/>
      <c r="F13" s="93">
        <f t="shared" si="0"/>
        <v>33.88670099969706</v>
      </c>
    </row>
    <row r="14" spans="1:6" ht="74.25" customHeight="1">
      <c r="A14" s="91" t="s">
        <v>3</v>
      </c>
      <c r="B14" s="92">
        <v>49</v>
      </c>
      <c r="C14" s="92"/>
      <c r="D14" s="92">
        <v>12</v>
      </c>
      <c r="E14" s="93"/>
      <c r="F14" s="93">
        <f t="shared" si="0"/>
        <v>24.489795918367346</v>
      </c>
    </row>
    <row r="15" spans="1:6" ht="60.75">
      <c r="A15" s="91" t="s">
        <v>57</v>
      </c>
      <c r="B15" s="92">
        <v>3438</v>
      </c>
      <c r="C15" s="92"/>
      <c r="D15" s="92">
        <v>1934.1</v>
      </c>
      <c r="E15" s="93"/>
      <c r="F15" s="93">
        <f t="shared" si="0"/>
        <v>56.2565445026178</v>
      </c>
    </row>
    <row r="16" spans="1:6" ht="60.75">
      <c r="A16" s="91" t="s">
        <v>4</v>
      </c>
      <c r="B16" s="92">
        <v>0</v>
      </c>
      <c r="C16" s="92"/>
      <c r="D16" s="92">
        <v>-213.9</v>
      </c>
      <c r="E16" s="93"/>
      <c r="F16" s="93">
        <v>0</v>
      </c>
    </row>
    <row r="17" spans="1:6" ht="14.25">
      <c r="A17" s="88" t="s">
        <v>16</v>
      </c>
      <c r="B17" s="89">
        <f>B18+B19+B20</f>
        <v>29971</v>
      </c>
      <c r="C17" s="89"/>
      <c r="D17" s="89">
        <f>D18+D19+D20</f>
        <v>12290.5</v>
      </c>
      <c r="E17" s="90"/>
      <c r="F17" s="90">
        <f>(D17/B17)*100</f>
        <v>41.00797437522939</v>
      </c>
    </row>
    <row r="18" spans="1:6" ht="24.75">
      <c r="A18" s="91" t="s">
        <v>26</v>
      </c>
      <c r="B18" s="92">
        <v>29861</v>
      </c>
      <c r="C18" s="92"/>
      <c r="D18" s="92">
        <v>12230.5</v>
      </c>
      <c r="E18" s="93"/>
      <c r="F18" s="93">
        <f>(D18/B18)*100</f>
        <v>40.95810589062657</v>
      </c>
    </row>
    <row r="19" spans="1:6" ht="15">
      <c r="A19" s="91" t="s">
        <v>42</v>
      </c>
      <c r="B19" s="92">
        <v>10</v>
      </c>
      <c r="C19" s="92"/>
      <c r="D19" s="92">
        <v>4.8</v>
      </c>
      <c r="E19" s="93"/>
      <c r="F19" s="93">
        <v>0</v>
      </c>
    </row>
    <row r="20" spans="1:6" ht="25.5" customHeight="1">
      <c r="A20" s="91" t="s">
        <v>60</v>
      </c>
      <c r="B20" s="92">
        <v>100</v>
      </c>
      <c r="C20" s="92"/>
      <c r="D20" s="92">
        <v>55.2</v>
      </c>
      <c r="E20" s="93"/>
      <c r="F20" s="93">
        <f>(D20/B20)*100</f>
        <v>55.2</v>
      </c>
    </row>
    <row r="21" spans="1:6" ht="14.25">
      <c r="A21" s="88" t="s">
        <v>17</v>
      </c>
      <c r="B21" s="89">
        <f>B22+B24+B23</f>
        <v>27400</v>
      </c>
      <c r="C21" s="89"/>
      <c r="D21" s="89">
        <f>D22+D24+D23</f>
        <v>12637.3</v>
      </c>
      <c r="E21" s="90"/>
      <c r="F21" s="90">
        <f>(D21/B21)*100</f>
        <v>46.121532846715326</v>
      </c>
    </row>
    <row r="22" spans="1:6" ht="15" customHeight="1">
      <c r="A22" s="91" t="s">
        <v>61</v>
      </c>
      <c r="B22" s="92">
        <v>1590</v>
      </c>
      <c r="C22" s="92"/>
      <c r="D22" s="92">
        <v>296.8</v>
      </c>
      <c r="E22" s="93"/>
      <c r="F22" s="93">
        <f>(D22/B22)*100</f>
        <v>18.666666666666668</v>
      </c>
    </row>
    <row r="23" spans="1:6" ht="15">
      <c r="A23" s="91" t="s">
        <v>5</v>
      </c>
      <c r="B23" s="92">
        <v>1310</v>
      </c>
      <c r="C23" s="92"/>
      <c r="D23" s="92">
        <v>285.4</v>
      </c>
      <c r="E23" s="93"/>
      <c r="F23" s="93">
        <f>(D23/B23)*100</f>
        <v>21.78625954198473</v>
      </c>
    </row>
    <row r="24" spans="1:6" ht="13.5" customHeight="1">
      <c r="A24" s="94" t="s">
        <v>18</v>
      </c>
      <c r="B24" s="92">
        <v>24500</v>
      </c>
      <c r="C24" s="92"/>
      <c r="D24" s="92">
        <v>12055.1</v>
      </c>
      <c r="E24" s="93"/>
      <c r="F24" s="93">
        <f>(D24/B24)*100</f>
        <v>49.20448979591837</v>
      </c>
    </row>
    <row r="25" spans="1:6" ht="14.25">
      <c r="A25" s="88" t="s">
        <v>19</v>
      </c>
      <c r="B25" s="89">
        <f>B26+B28+B27</f>
        <v>8148</v>
      </c>
      <c r="C25" s="89">
        <f>C26+C28</f>
        <v>0</v>
      </c>
      <c r="D25" s="89">
        <f>D26+D28+D27</f>
        <v>3495.9</v>
      </c>
      <c r="E25" s="90">
        <f>E26+E28</f>
        <v>0</v>
      </c>
      <c r="F25" s="90">
        <f>F26</f>
        <v>37.85072563925363</v>
      </c>
    </row>
    <row r="26" spans="1:6" ht="27" customHeight="1">
      <c r="A26" s="95" t="s">
        <v>62</v>
      </c>
      <c r="B26" s="92">
        <v>5788</v>
      </c>
      <c r="C26" s="92"/>
      <c r="D26" s="92">
        <v>2190.8</v>
      </c>
      <c r="E26" s="93"/>
      <c r="F26" s="93">
        <f>(D26/B26)*100</f>
        <v>37.85072563925363</v>
      </c>
    </row>
    <row r="27" spans="1:6" ht="53.25" customHeight="1" hidden="1">
      <c r="A27" s="95" t="s">
        <v>63</v>
      </c>
      <c r="B27" s="92"/>
      <c r="C27" s="92"/>
      <c r="D27" s="92"/>
      <c r="E27" s="93"/>
      <c r="F27" s="93"/>
    </row>
    <row r="28" spans="1:6" ht="47.25" customHeight="1">
      <c r="A28" s="95" t="s">
        <v>88</v>
      </c>
      <c r="B28" s="92">
        <v>2360</v>
      </c>
      <c r="C28" s="92"/>
      <c r="D28" s="92">
        <v>1305.1</v>
      </c>
      <c r="E28" s="93"/>
      <c r="F28" s="93">
        <f>(D28/B28)*100</f>
        <v>55.300847457627114</v>
      </c>
    </row>
    <row r="29" spans="1:6" ht="24" customHeight="1">
      <c r="A29" s="96" t="s">
        <v>83</v>
      </c>
      <c r="B29" s="89">
        <f>B30</f>
        <v>0</v>
      </c>
      <c r="C29" s="89"/>
      <c r="D29" s="89">
        <f>D30</f>
        <v>0</v>
      </c>
      <c r="E29" s="90"/>
      <c r="F29" s="90"/>
    </row>
    <row r="30" spans="1:6" ht="37.5" customHeight="1">
      <c r="A30" s="94" t="s">
        <v>84</v>
      </c>
      <c r="B30" s="92">
        <v>0</v>
      </c>
      <c r="C30" s="92"/>
      <c r="D30" s="92">
        <v>0</v>
      </c>
      <c r="E30" s="93"/>
      <c r="F30" s="93"/>
    </row>
    <row r="31" spans="1:6" ht="24">
      <c r="A31" s="88" t="s">
        <v>27</v>
      </c>
      <c r="B31" s="89">
        <f>B32+B33+B34</f>
        <v>25445</v>
      </c>
      <c r="C31" s="89"/>
      <c r="D31" s="89">
        <f>D32+D33+D34</f>
        <v>11439</v>
      </c>
      <c r="E31" s="90"/>
      <c r="F31" s="90">
        <f>(D31/B31)*100</f>
        <v>44.9557869915504</v>
      </c>
    </row>
    <row r="32" spans="1:6" ht="69.75" customHeight="1">
      <c r="A32" s="91" t="s">
        <v>43</v>
      </c>
      <c r="B32" s="92">
        <v>24032</v>
      </c>
      <c r="C32" s="92"/>
      <c r="D32" s="92">
        <v>10324</v>
      </c>
      <c r="E32" s="93"/>
      <c r="F32" s="93">
        <f>(D32/B32)*100</f>
        <v>42.95938748335553</v>
      </c>
    </row>
    <row r="33" spans="1:6" ht="24.75" customHeight="1">
      <c r="A33" s="94" t="s">
        <v>64</v>
      </c>
      <c r="B33" s="92">
        <v>0</v>
      </c>
      <c r="C33" s="92"/>
      <c r="D33" s="92">
        <v>0</v>
      </c>
      <c r="E33" s="93"/>
      <c r="F33" s="93">
        <v>0</v>
      </c>
    </row>
    <row r="34" spans="1:6" ht="69" customHeight="1">
      <c r="A34" s="91" t="s">
        <v>65</v>
      </c>
      <c r="B34" s="92">
        <v>1413</v>
      </c>
      <c r="C34" s="92"/>
      <c r="D34" s="92">
        <v>1115</v>
      </c>
      <c r="E34" s="93"/>
      <c r="F34" s="93">
        <f>D34/B34*100</f>
        <v>78.9101203113942</v>
      </c>
    </row>
    <row r="35" spans="1:6" ht="14.25">
      <c r="A35" s="88" t="s">
        <v>28</v>
      </c>
      <c r="B35" s="89">
        <f>B36</f>
        <v>1715</v>
      </c>
      <c r="C35" s="89"/>
      <c r="D35" s="89">
        <f>D36</f>
        <v>1601.6</v>
      </c>
      <c r="E35" s="90"/>
      <c r="F35" s="90">
        <f>(D35/B35)*100</f>
        <v>93.38775510204081</v>
      </c>
    </row>
    <row r="36" spans="1:6" ht="12.75" customHeight="1">
      <c r="A36" s="91" t="s">
        <v>49</v>
      </c>
      <c r="B36" s="92">
        <v>1715</v>
      </c>
      <c r="C36" s="92"/>
      <c r="D36" s="92">
        <v>1601.6</v>
      </c>
      <c r="E36" s="93"/>
      <c r="F36" s="93">
        <f>(D36/B36)*100</f>
        <v>93.38775510204081</v>
      </c>
    </row>
    <row r="37" spans="1:6" ht="24">
      <c r="A37" s="88" t="s">
        <v>44</v>
      </c>
      <c r="B37" s="89">
        <f>B38+B39</f>
        <v>530</v>
      </c>
      <c r="C37" s="89"/>
      <c r="D37" s="89">
        <f>D38+D39</f>
        <v>476.20000000000005</v>
      </c>
      <c r="E37" s="90"/>
      <c r="F37" s="90">
        <f>D37/B37*100</f>
        <v>89.84905660377359</v>
      </c>
    </row>
    <row r="38" spans="1:6" ht="18" customHeight="1">
      <c r="A38" s="94" t="s">
        <v>66</v>
      </c>
      <c r="B38" s="92">
        <v>300</v>
      </c>
      <c r="C38" s="92"/>
      <c r="D38" s="92">
        <v>255.8</v>
      </c>
      <c r="E38" s="93"/>
      <c r="F38" s="93">
        <f>D38/B38*100</f>
        <v>85.26666666666667</v>
      </c>
    </row>
    <row r="39" spans="1:6" ht="15" customHeight="1">
      <c r="A39" s="91" t="s">
        <v>67</v>
      </c>
      <c r="B39" s="92">
        <v>230</v>
      </c>
      <c r="C39" s="92"/>
      <c r="D39" s="92">
        <v>220.4</v>
      </c>
      <c r="E39" s="93"/>
      <c r="F39" s="93">
        <f>D39/B39*100</f>
        <v>95.82608695652173</v>
      </c>
    </row>
    <row r="40" spans="1:6" ht="24">
      <c r="A40" s="88" t="s">
        <v>35</v>
      </c>
      <c r="B40" s="89">
        <f>B41+B42+B43</f>
        <v>1790</v>
      </c>
      <c r="C40" s="89"/>
      <c r="D40" s="89">
        <f>D41+D42+D43</f>
        <v>1737.1000000000001</v>
      </c>
      <c r="E40" s="90"/>
      <c r="F40" s="90">
        <f>(D40/B40)*100</f>
        <v>97.04469273743017</v>
      </c>
    </row>
    <row r="41" spans="1:6" ht="21" customHeight="1">
      <c r="A41" s="91" t="s">
        <v>68</v>
      </c>
      <c r="B41" s="92">
        <v>84</v>
      </c>
      <c r="C41" s="92"/>
      <c r="D41" s="92">
        <v>32.8</v>
      </c>
      <c r="E41" s="93"/>
      <c r="F41" s="93">
        <f>D41/B41*100</f>
        <v>39.047619047619044</v>
      </c>
    </row>
    <row r="42" spans="1:6" ht="74.25" customHeight="1">
      <c r="A42" s="97" t="s">
        <v>69</v>
      </c>
      <c r="B42" s="92">
        <v>1001</v>
      </c>
      <c r="C42" s="92"/>
      <c r="D42" s="92">
        <v>1000.1</v>
      </c>
      <c r="E42" s="93"/>
      <c r="F42" s="93">
        <f>D42/B42*100</f>
        <v>99.91008991008992</v>
      </c>
    </row>
    <row r="43" spans="1:6" ht="30" customHeight="1">
      <c r="A43" s="91" t="s">
        <v>70</v>
      </c>
      <c r="B43" s="92">
        <v>705</v>
      </c>
      <c r="C43" s="92"/>
      <c r="D43" s="92">
        <v>704.2</v>
      </c>
      <c r="E43" s="93"/>
      <c r="F43" s="93">
        <f>D43/B43*100</f>
        <v>99.88652482269504</v>
      </c>
    </row>
    <row r="44" spans="1:6" ht="14.25">
      <c r="A44" s="88" t="s">
        <v>36</v>
      </c>
      <c r="B44" s="89">
        <f>SUM(B45:B55)</f>
        <v>5941</v>
      </c>
      <c r="C44" s="89"/>
      <c r="D44" s="89">
        <f>SUM(D45:D55)</f>
        <v>2192.6000000000004</v>
      </c>
      <c r="E44" s="90"/>
      <c r="F44" s="90">
        <f>(D44/B44)*100</f>
        <v>36.90624473994278</v>
      </c>
    </row>
    <row r="45" spans="1:6" ht="33.75" customHeight="1">
      <c r="A45" s="94" t="s">
        <v>71</v>
      </c>
      <c r="B45" s="92">
        <v>65</v>
      </c>
      <c r="C45" s="92"/>
      <c r="D45" s="92">
        <v>28.5</v>
      </c>
      <c r="E45" s="98">
        <v>51</v>
      </c>
      <c r="F45" s="93">
        <f>(D45/B45)*100</f>
        <v>43.84615384615385</v>
      </c>
    </row>
    <row r="46" spans="1:6" ht="51" customHeight="1">
      <c r="A46" s="91" t="s">
        <v>72</v>
      </c>
      <c r="B46" s="92">
        <v>22</v>
      </c>
      <c r="C46" s="92"/>
      <c r="D46" s="92">
        <v>0</v>
      </c>
      <c r="E46" s="98">
        <v>22</v>
      </c>
      <c r="F46" s="93">
        <f>(D46/B46)*100</f>
        <v>0</v>
      </c>
    </row>
    <row r="47" spans="1:6" ht="48" customHeight="1">
      <c r="A47" s="91" t="s">
        <v>6</v>
      </c>
      <c r="B47" s="92">
        <v>189</v>
      </c>
      <c r="C47" s="92"/>
      <c r="D47" s="92">
        <v>160</v>
      </c>
      <c r="E47" s="98">
        <v>71</v>
      </c>
      <c r="F47" s="93">
        <f>(D47/B47)*100</f>
        <v>84.65608465608466</v>
      </c>
    </row>
    <row r="48" spans="1:6" ht="24" customHeight="1">
      <c r="A48" s="91" t="s">
        <v>52</v>
      </c>
      <c r="B48" s="92">
        <v>0</v>
      </c>
      <c r="C48" s="92"/>
      <c r="D48" s="92">
        <v>0</v>
      </c>
      <c r="E48" s="98">
        <v>0</v>
      </c>
      <c r="F48" s="93">
        <v>0</v>
      </c>
    </row>
    <row r="49" spans="1:6" ht="90.75" customHeight="1">
      <c r="A49" s="91" t="s">
        <v>73</v>
      </c>
      <c r="B49" s="92">
        <v>393</v>
      </c>
      <c r="C49" s="92"/>
      <c r="D49" s="92">
        <v>42.1</v>
      </c>
      <c r="E49" s="98">
        <v>121.2</v>
      </c>
      <c r="F49" s="93">
        <f aca="true" t="shared" si="1" ref="F49:F60">D49/B49*100</f>
        <v>10.712468193384224</v>
      </c>
    </row>
    <row r="50" spans="1:6" ht="48.75">
      <c r="A50" s="91" t="s">
        <v>45</v>
      </c>
      <c r="B50" s="92">
        <v>1258</v>
      </c>
      <c r="C50" s="92"/>
      <c r="D50" s="92">
        <v>601.1</v>
      </c>
      <c r="E50" s="98">
        <v>887.3</v>
      </c>
      <c r="F50" s="93">
        <f t="shared" si="1"/>
        <v>47.78219395866455</v>
      </c>
    </row>
    <row r="51" spans="1:6" ht="27" customHeight="1">
      <c r="A51" s="91" t="s">
        <v>74</v>
      </c>
      <c r="B51" s="92">
        <v>416</v>
      </c>
      <c r="C51" s="92"/>
      <c r="D51" s="92">
        <v>276.7</v>
      </c>
      <c r="E51" s="98">
        <v>347.5</v>
      </c>
      <c r="F51" s="93">
        <f t="shared" si="1"/>
        <v>66.51442307692308</v>
      </c>
    </row>
    <row r="52" spans="1:6" ht="54" customHeight="1">
      <c r="A52" s="94" t="s">
        <v>75</v>
      </c>
      <c r="B52" s="92">
        <v>20</v>
      </c>
      <c r="C52" s="92"/>
      <c r="D52" s="92">
        <v>3</v>
      </c>
      <c r="E52" s="98">
        <v>87.6</v>
      </c>
      <c r="F52" s="93">
        <f t="shared" si="1"/>
        <v>15</v>
      </c>
    </row>
    <row r="53" spans="1:6" ht="60" customHeight="1">
      <c r="A53" s="91" t="s">
        <v>59</v>
      </c>
      <c r="B53" s="92">
        <v>243</v>
      </c>
      <c r="C53" s="92"/>
      <c r="D53" s="92">
        <v>98.5</v>
      </c>
      <c r="E53" s="98">
        <v>221.8</v>
      </c>
      <c r="F53" s="93">
        <f t="shared" si="1"/>
        <v>40.534979423868315</v>
      </c>
    </row>
    <row r="54" spans="1:6" ht="42" customHeight="1">
      <c r="A54" s="91" t="s">
        <v>76</v>
      </c>
      <c r="B54" s="92">
        <v>105</v>
      </c>
      <c r="C54" s="92"/>
      <c r="D54" s="92">
        <v>2.5</v>
      </c>
      <c r="E54" s="98">
        <v>68.4</v>
      </c>
      <c r="F54" s="93">
        <f t="shared" si="1"/>
        <v>2.380952380952381</v>
      </c>
    </row>
    <row r="55" spans="1:6" ht="24.75" customHeight="1">
      <c r="A55" s="91" t="s">
        <v>77</v>
      </c>
      <c r="B55" s="92">
        <v>3230</v>
      </c>
      <c r="C55" s="92"/>
      <c r="D55" s="92">
        <v>980.2</v>
      </c>
      <c r="E55" s="99">
        <v>3536.16</v>
      </c>
      <c r="F55" s="93">
        <f t="shared" si="1"/>
        <v>30.346749226006192</v>
      </c>
    </row>
    <row r="56" spans="1:6" ht="18" customHeight="1">
      <c r="A56" s="88" t="s">
        <v>78</v>
      </c>
      <c r="B56" s="89">
        <v>1027</v>
      </c>
      <c r="C56" s="89"/>
      <c r="D56" s="89">
        <v>485.8</v>
      </c>
      <c r="E56" s="90"/>
      <c r="F56" s="93">
        <f t="shared" si="1"/>
        <v>47.30282375851996</v>
      </c>
    </row>
    <row r="57" spans="1:6" ht="24">
      <c r="A57" s="88" t="s">
        <v>51</v>
      </c>
      <c r="B57" s="89">
        <f>B7+B12+B17+B21+B25+B31+B35+B37+B40+B44+B56+B29</f>
        <v>279449</v>
      </c>
      <c r="C57" s="89"/>
      <c r="D57" s="89">
        <f>D7+D12+D17+D21+D25+D31+D35+D37+D40+D44+D56</f>
        <v>122659.90000000001</v>
      </c>
      <c r="E57" s="90"/>
      <c r="F57" s="90">
        <f t="shared" si="1"/>
        <v>43.8934832473904</v>
      </c>
    </row>
    <row r="58" spans="1:6" ht="14.25">
      <c r="A58" s="88" t="s">
        <v>32</v>
      </c>
      <c r="B58" s="89">
        <f>B59+B65+B66+B67</f>
        <v>1115590.6</v>
      </c>
      <c r="C58" s="89">
        <f>C59+C65+C66+C67</f>
        <v>0</v>
      </c>
      <c r="D58" s="89">
        <f>D59+D65+D66+D67</f>
        <v>434842.2</v>
      </c>
      <c r="E58" s="90"/>
      <c r="F58" s="90">
        <f t="shared" si="1"/>
        <v>38.97865399726387</v>
      </c>
    </row>
    <row r="59" spans="1:6" ht="24.75" customHeight="1">
      <c r="A59" s="100" t="s">
        <v>79</v>
      </c>
      <c r="B59" s="89">
        <f>B60+B62+B63+B64</f>
        <v>1115105</v>
      </c>
      <c r="C59" s="89">
        <f>C61+C62+C63+C64</f>
        <v>0</v>
      </c>
      <c r="D59" s="89">
        <f>D60+D62+D63+D64</f>
        <v>437340.1</v>
      </c>
      <c r="E59" s="90"/>
      <c r="F59" s="90">
        <f t="shared" si="1"/>
        <v>39.21963402549535</v>
      </c>
    </row>
    <row r="60" spans="1:6" ht="24.75" customHeight="1">
      <c r="A60" s="91" t="s">
        <v>80</v>
      </c>
      <c r="B60" s="92">
        <v>324303</v>
      </c>
      <c r="C60" s="92">
        <f>C61</f>
        <v>0</v>
      </c>
      <c r="D60" s="92">
        <v>134804.5</v>
      </c>
      <c r="E60" s="101">
        <f>E61</f>
        <v>0</v>
      </c>
      <c r="F60" s="93">
        <f t="shared" si="1"/>
        <v>41.56745389342682</v>
      </c>
    </row>
    <row r="61" spans="1:6" ht="21.75" customHeight="1" hidden="1">
      <c r="A61" s="91" t="s">
        <v>89</v>
      </c>
      <c r="B61" s="92">
        <v>0</v>
      </c>
      <c r="C61" s="92"/>
      <c r="D61" s="92">
        <v>0</v>
      </c>
      <c r="E61" s="93"/>
      <c r="F61" s="93">
        <v>0</v>
      </c>
    </row>
    <row r="62" spans="1:6" ht="28.5" customHeight="1">
      <c r="A62" s="91" t="s">
        <v>53</v>
      </c>
      <c r="B62" s="92">
        <v>23291.2</v>
      </c>
      <c r="C62" s="92"/>
      <c r="D62" s="92">
        <v>2931.9</v>
      </c>
      <c r="E62" s="93"/>
      <c r="F62" s="93">
        <f>D62/B62*100</f>
        <v>12.588016074740674</v>
      </c>
    </row>
    <row r="63" spans="1:6" ht="21.75" customHeight="1">
      <c r="A63" s="91" t="s">
        <v>81</v>
      </c>
      <c r="B63" s="92">
        <v>745388.1</v>
      </c>
      <c r="C63" s="92"/>
      <c r="D63" s="92">
        <v>299603.7</v>
      </c>
      <c r="E63" s="93"/>
      <c r="F63" s="93">
        <f>D63/B63*100</f>
        <v>40.19432293056463</v>
      </c>
    </row>
    <row r="64" spans="1:6" ht="15">
      <c r="A64" s="91" t="s">
        <v>34</v>
      </c>
      <c r="B64" s="92">
        <v>22122.7</v>
      </c>
      <c r="C64" s="92"/>
      <c r="D64" s="92">
        <v>0</v>
      </c>
      <c r="E64" s="93"/>
      <c r="F64" s="93">
        <f>D64/B64*100</f>
        <v>0</v>
      </c>
    </row>
    <row r="65" spans="1:6" ht="15">
      <c r="A65" s="91" t="s">
        <v>90</v>
      </c>
      <c r="B65" s="92">
        <v>485.6</v>
      </c>
      <c r="C65" s="92"/>
      <c r="D65" s="92">
        <v>134.7</v>
      </c>
      <c r="E65" s="93"/>
      <c r="F65" s="93"/>
    </row>
    <row r="66" spans="1:6" ht="59.25" customHeight="1">
      <c r="A66" s="91" t="s">
        <v>54</v>
      </c>
      <c r="B66" s="92">
        <v>0</v>
      </c>
      <c r="C66" s="92"/>
      <c r="D66" s="92">
        <v>0</v>
      </c>
      <c r="E66" s="93"/>
      <c r="F66" s="93"/>
    </row>
    <row r="67" spans="1:6" ht="35.25" customHeight="1">
      <c r="A67" s="91" t="s">
        <v>56</v>
      </c>
      <c r="B67" s="92">
        <v>0</v>
      </c>
      <c r="C67" s="92"/>
      <c r="D67" s="92">
        <v>-2632.6</v>
      </c>
      <c r="E67" s="93"/>
      <c r="F67" s="93"/>
    </row>
    <row r="68" spans="1:6" ht="14.25">
      <c r="A68" s="88" t="s">
        <v>20</v>
      </c>
      <c r="B68" s="89">
        <f>B57+B58</f>
        <v>1395039.6</v>
      </c>
      <c r="C68" s="89"/>
      <c r="D68" s="89">
        <f>D57+D58</f>
        <v>557502.1</v>
      </c>
      <c r="E68" s="90"/>
      <c r="F68" s="90">
        <f>D68/B68*100</f>
        <v>39.96317380524538</v>
      </c>
    </row>
    <row r="69" spans="1:6" ht="14.25">
      <c r="A69" s="88" t="s">
        <v>21</v>
      </c>
      <c r="B69" s="89"/>
      <c r="C69" s="89"/>
      <c r="D69" s="89"/>
      <c r="E69" s="90"/>
      <c r="F69" s="90"/>
    </row>
    <row r="70" spans="1:6" ht="15">
      <c r="A70" s="91" t="s">
        <v>29</v>
      </c>
      <c r="B70" s="92">
        <v>57960.8</v>
      </c>
      <c r="C70" s="92"/>
      <c r="D70" s="92">
        <v>22516.1</v>
      </c>
      <c r="E70" s="93"/>
      <c r="F70" s="93">
        <f>(D70/B70)*100</f>
        <v>38.84711736207919</v>
      </c>
    </row>
    <row r="71" spans="1:6" ht="15">
      <c r="A71" s="91" t="s">
        <v>33</v>
      </c>
      <c r="B71" s="92">
        <v>161.2</v>
      </c>
      <c r="C71" s="92"/>
      <c r="D71" s="92">
        <v>67.1</v>
      </c>
      <c r="E71" s="93"/>
      <c r="F71" s="93">
        <f>D71/B71*100</f>
        <v>41.62531017369727</v>
      </c>
    </row>
    <row r="72" spans="1:6" ht="24.75">
      <c r="A72" s="91" t="s">
        <v>30</v>
      </c>
      <c r="B72" s="92">
        <v>9496.1</v>
      </c>
      <c r="C72" s="92"/>
      <c r="D72" s="92">
        <v>3789.7</v>
      </c>
      <c r="E72" s="93"/>
      <c r="F72" s="93">
        <f>(D72/B72)*100</f>
        <v>39.907962216067645</v>
      </c>
    </row>
    <row r="73" spans="1:6" ht="15">
      <c r="A73" s="91" t="s">
        <v>31</v>
      </c>
      <c r="B73" s="92">
        <v>106615.6</v>
      </c>
      <c r="C73" s="92"/>
      <c r="D73" s="92">
        <v>34627.1</v>
      </c>
      <c r="E73" s="93"/>
      <c r="F73" s="93">
        <f>(D73/B73)*100</f>
        <v>32.47845531047989</v>
      </c>
    </row>
    <row r="74" spans="1:6" ht="15">
      <c r="A74" s="91" t="s">
        <v>39</v>
      </c>
      <c r="B74" s="92">
        <v>97002.9</v>
      </c>
      <c r="C74" s="92"/>
      <c r="D74" s="92">
        <v>28535.3</v>
      </c>
      <c r="E74" s="93"/>
      <c r="F74" s="93">
        <f>(D74/B74)*100</f>
        <v>29.416955575554958</v>
      </c>
    </row>
    <row r="75" spans="1:6" ht="15">
      <c r="A75" s="91" t="s">
        <v>22</v>
      </c>
      <c r="B75" s="92">
        <v>653786.3</v>
      </c>
      <c r="C75" s="92"/>
      <c r="D75" s="92">
        <v>270838.1</v>
      </c>
      <c r="E75" s="93"/>
      <c r="F75" s="93">
        <f>(D75/B75)*100</f>
        <v>41.426089840059355</v>
      </c>
    </row>
    <row r="76" spans="1:6" ht="15">
      <c r="A76" s="91" t="s">
        <v>38</v>
      </c>
      <c r="B76" s="92">
        <v>60958.1</v>
      </c>
      <c r="C76" s="92"/>
      <c r="D76" s="92">
        <v>25001.5</v>
      </c>
      <c r="E76" s="93"/>
      <c r="F76" s="93">
        <f>(D76/B76)*100</f>
        <v>41.01423764848314</v>
      </c>
    </row>
    <row r="77" spans="1:6" ht="15" hidden="1">
      <c r="A77" s="91" t="s">
        <v>37</v>
      </c>
      <c r="B77" s="92"/>
      <c r="C77" s="92"/>
      <c r="D77" s="92"/>
      <c r="E77" s="93"/>
      <c r="F77" s="93"/>
    </row>
    <row r="78" spans="1:6" ht="15">
      <c r="A78" s="91" t="s">
        <v>23</v>
      </c>
      <c r="B78" s="92">
        <v>394171.5</v>
      </c>
      <c r="C78" s="92"/>
      <c r="D78" s="92">
        <v>145871.6</v>
      </c>
      <c r="E78" s="93"/>
      <c r="F78" s="93">
        <f>(D78/B78)*100</f>
        <v>37.00714029299429</v>
      </c>
    </row>
    <row r="79" spans="1:6" ht="15">
      <c r="A79" s="91" t="s">
        <v>46</v>
      </c>
      <c r="B79" s="92">
        <v>22600.1</v>
      </c>
      <c r="C79" s="92"/>
      <c r="D79" s="92">
        <v>10347.4</v>
      </c>
      <c r="E79" s="93"/>
      <c r="F79" s="93">
        <f>(D79/B79)*100</f>
        <v>45.784753164809004</v>
      </c>
    </row>
    <row r="80" spans="1:6" ht="15">
      <c r="A80" s="91" t="s">
        <v>47</v>
      </c>
      <c r="B80" s="92">
        <v>6887</v>
      </c>
      <c r="C80" s="92"/>
      <c r="D80" s="92">
        <v>2891.5</v>
      </c>
      <c r="E80" s="93"/>
      <c r="F80" s="93">
        <f>(D80/B80)*100</f>
        <v>41.984899085233046</v>
      </c>
    </row>
    <row r="81" spans="1:6" ht="15">
      <c r="A81" s="91" t="s">
        <v>48</v>
      </c>
      <c r="B81" s="92">
        <v>700</v>
      </c>
      <c r="C81" s="92"/>
      <c r="D81" s="92">
        <v>51.7</v>
      </c>
      <c r="E81" s="93"/>
      <c r="F81" s="93">
        <f>(D81/B81)*100</f>
        <v>7.385714285714286</v>
      </c>
    </row>
    <row r="82" spans="1:7" ht="14.25">
      <c r="A82" s="88" t="s">
        <v>24</v>
      </c>
      <c r="B82" s="89">
        <f>SUM(B70:B81)</f>
        <v>1410339.6</v>
      </c>
      <c r="C82" s="89">
        <f>SUM(C70:C81)</f>
        <v>0</v>
      </c>
      <c r="D82" s="89">
        <f>SUM(D70:D81)</f>
        <v>544537.1</v>
      </c>
      <c r="E82" s="90">
        <f>SUM(E70:E81)</f>
        <v>0</v>
      </c>
      <c r="F82" s="90">
        <f>D82/B82*100</f>
        <v>38.610353137641454</v>
      </c>
      <c r="G82" s="79"/>
    </row>
    <row r="83" spans="1:6" ht="15.75">
      <c r="A83" s="102"/>
      <c r="B83" s="103"/>
      <c r="C83" s="103"/>
      <c r="D83" s="104"/>
      <c r="E83" s="105"/>
      <c r="F83" s="105"/>
    </row>
    <row r="84" spans="1:4" ht="24">
      <c r="A84" s="106" t="s">
        <v>7</v>
      </c>
      <c r="B84" s="107">
        <f>B82-B68</f>
        <v>15300</v>
      </c>
      <c r="C84" s="109"/>
      <c r="D84" s="108">
        <f>D82-D68</f>
        <v>-12965</v>
      </c>
    </row>
    <row r="85" spans="1:4" ht="24">
      <c r="A85" s="110" t="s">
        <v>8</v>
      </c>
      <c r="B85" s="111">
        <v>7300</v>
      </c>
      <c r="C85" s="113"/>
      <c r="D85" s="112">
        <f>D86+D89+D92</f>
        <v>0</v>
      </c>
    </row>
    <row r="86" spans="1:4" ht="14.25">
      <c r="A86" s="106" t="s">
        <v>9</v>
      </c>
      <c r="B86" s="114">
        <f>B87+B88</f>
        <v>7300</v>
      </c>
      <c r="C86" s="116"/>
      <c r="D86" s="115">
        <v>0</v>
      </c>
    </row>
    <row r="87" spans="1:4" ht="24.75">
      <c r="A87" s="91" t="s">
        <v>10</v>
      </c>
      <c r="B87" s="117">
        <v>10000</v>
      </c>
      <c r="C87" s="119"/>
      <c r="D87" s="118">
        <v>0</v>
      </c>
    </row>
    <row r="88" spans="1:4" ht="24.75">
      <c r="A88" s="91" t="s">
        <v>11</v>
      </c>
      <c r="B88" s="111">
        <v>-2700</v>
      </c>
      <c r="C88" s="121"/>
      <c r="D88" s="120">
        <v>0</v>
      </c>
    </row>
    <row r="89" spans="1:4" ht="24">
      <c r="A89" s="106" t="s">
        <v>55</v>
      </c>
      <c r="B89" s="122">
        <f>B90+B91</f>
        <v>0</v>
      </c>
      <c r="C89" s="109"/>
      <c r="D89" s="123">
        <f>D90+D91</f>
        <v>0</v>
      </c>
    </row>
    <row r="90" spans="1:10" ht="36.75">
      <c r="A90" s="91" t="s">
        <v>12</v>
      </c>
      <c r="B90" s="111">
        <v>0</v>
      </c>
      <c r="C90" s="121"/>
      <c r="D90" s="120">
        <v>0</v>
      </c>
      <c r="J90" s="77" t="s">
        <v>95</v>
      </c>
    </row>
    <row r="91" spans="1:4" ht="36.75">
      <c r="A91" s="91" t="s">
        <v>13</v>
      </c>
      <c r="B91" s="111">
        <v>0</v>
      </c>
      <c r="C91" s="121"/>
      <c r="D91" s="120">
        <v>0</v>
      </c>
    </row>
    <row r="92" spans="1:4" ht="24.75">
      <c r="A92" s="88" t="s">
        <v>82</v>
      </c>
      <c r="B92" s="107">
        <v>0</v>
      </c>
      <c r="C92" s="121"/>
      <c r="D92" s="124">
        <v>0</v>
      </c>
    </row>
    <row r="93" spans="1:4" ht="24">
      <c r="A93" s="106" t="s">
        <v>14</v>
      </c>
      <c r="B93" s="107">
        <f>B84-B85</f>
        <v>8000</v>
      </c>
      <c r="C93" s="125"/>
      <c r="D93" s="124">
        <f>D84-D85</f>
        <v>-12965</v>
      </c>
    </row>
    <row r="94" ht="29.25" customHeight="1"/>
    <row r="95" ht="12.75">
      <c r="A95" s="126"/>
    </row>
    <row r="96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38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96"/>
  <sheetViews>
    <sheetView zoomScalePageLayoutView="0" workbookViewId="0" topLeftCell="A75">
      <selection activeCell="I91" sqref="I91"/>
    </sheetView>
  </sheetViews>
  <sheetFormatPr defaultColWidth="8.875" defaultRowHeight="12.75"/>
  <cols>
    <col min="1" max="1" width="44.375" style="80" customWidth="1"/>
    <col min="2" max="2" width="15.25390625" style="26" customWidth="1"/>
    <col min="3" max="3" width="15.25390625" style="26" hidden="1" customWidth="1"/>
    <col min="4" max="4" width="16.00390625" style="25" customWidth="1"/>
    <col min="5" max="5" width="13.875" style="16" hidden="1" customWidth="1"/>
    <col min="6" max="6" width="13.75390625" style="16" customWidth="1"/>
    <col min="7" max="7" width="9.125" style="77" customWidth="1"/>
    <col min="8" max="16384" width="8.875" style="77" customWidth="1"/>
  </cols>
  <sheetData>
    <row r="1" spans="1:6" ht="39" customHeight="1" thickBot="1">
      <c r="A1" s="153" t="s">
        <v>104</v>
      </c>
      <c r="B1" s="153"/>
      <c r="C1" s="153"/>
      <c r="D1" s="153"/>
      <c r="E1" s="153"/>
      <c r="F1" s="153"/>
    </row>
    <row r="2" spans="1:6" ht="12.75" customHeight="1">
      <c r="A2" s="154" t="s">
        <v>15</v>
      </c>
      <c r="B2" s="146" t="s">
        <v>86</v>
      </c>
      <c r="C2" s="18"/>
      <c r="D2" s="149" t="s">
        <v>105</v>
      </c>
      <c r="E2" s="6"/>
      <c r="F2" s="143" t="s">
        <v>0</v>
      </c>
    </row>
    <row r="3" spans="1:6" ht="12.75" customHeight="1">
      <c r="A3" s="155"/>
      <c r="B3" s="147"/>
      <c r="C3" s="19"/>
      <c r="D3" s="150"/>
      <c r="E3" s="8"/>
      <c r="F3" s="144"/>
    </row>
    <row r="4" spans="1:6" ht="12.75">
      <c r="A4" s="155"/>
      <c r="B4" s="147"/>
      <c r="C4" s="19"/>
      <c r="D4" s="150"/>
      <c r="E4" s="8"/>
      <c r="F4" s="144"/>
    </row>
    <row r="5" spans="1:6" ht="26.25" customHeight="1">
      <c r="A5" s="156"/>
      <c r="B5" s="148"/>
      <c r="C5" s="20"/>
      <c r="D5" s="151"/>
      <c r="E5" s="10"/>
      <c r="F5" s="145"/>
    </row>
    <row r="6" spans="1:6" s="78" customFormat="1" ht="12.75">
      <c r="A6" s="8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14.25">
      <c r="A7" s="88" t="s">
        <v>25</v>
      </c>
      <c r="B7" s="89">
        <f>B8+B9+B10+B11</f>
        <v>170694</v>
      </c>
      <c r="C7" s="89"/>
      <c r="D7" s="89">
        <f>D8+D9+D10+D11</f>
        <v>88075.90000000001</v>
      </c>
      <c r="E7" s="90"/>
      <c r="F7" s="90">
        <f aca="true" t="shared" si="0" ref="F7:F15">(D7/B7)*100</f>
        <v>51.59870880054367</v>
      </c>
    </row>
    <row r="8" spans="1:6" ht="60" customHeight="1">
      <c r="A8" s="91" t="s">
        <v>50</v>
      </c>
      <c r="B8" s="92">
        <v>168237</v>
      </c>
      <c r="C8" s="92"/>
      <c r="D8" s="92">
        <v>87479.1</v>
      </c>
      <c r="E8" s="93"/>
      <c r="F8" s="93">
        <f t="shared" si="0"/>
        <v>51.997539185791474</v>
      </c>
    </row>
    <row r="9" spans="1:6" ht="95.25" customHeight="1">
      <c r="A9" s="91" t="s">
        <v>40</v>
      </c>
      <c r="B9" s="92">
        <v>506</v>
      </c>
      <c r="C9" s="92"/>
      <c r="D9" s="92">
        <v>55</v>
      </c>
      <c r="E9" s="93"/>
      <c r="F9" s="93">
        <f t="shared" si="0"/>
        <v>10.869565217391305</v>
      </c>
    </row>
    <row r="10" spans="1:6" ht="36.75" customHeight="1">
      <c r="A10" s="91" t="s">
        <v>41</v>
      </c>
      <c r="B10" s="92">
        <v>1681</v>
      </c>
      <c r="C10" s="92"/>
      <c r="D10" s="92">
        <v>508.2</v>
      </c>
      <c r="E10" s="93"/>
      <c r="F10" s="93">
        <f t="shared" si="0"/>
        <v>30.23200475907198</v>
      </c>
    </row>
    <row r="11" spans="1:6" ht="72.75">
      <c r="A11" s="91" t="s">
        <v>58</v>
      </c>
      <c r="B11" s="92">
        <v>270</v>
      </c>
      <c r="C11" s="92"/>
      <c r="D11" s="92">
        <v>33.6</v>
      </c>
      <c r="E11" s="93"/>
      <c r="F11" s="93">
        <f t="shared" si="0"/>
        <v>12.444444444444445</v>
      </c>
    </row>
    <row r="12" spans="1:6" ht="24">
      <c r="A12" s="88" t="s">
        <v>1</v>
      </c>
      <c r="B12" s="89">
        <f>B13+B14+B15+B16</f>
        <v>6788</v>
      </c>
      <c r="C12" s="89"/>
      <c r="D12" s="89">
        <f>D13+D14+D15+D16</f>
        <v>3420.3</v>
      </c>
      <c r="E12" s="90"/>
      <c r="F12" s="90">
        <f t="shared" si="0"/>
        <v>50.38744843842075</v>
      </c>
    </row>
    <row r="13" spans="1:6" ht="60.75">
      <c r="A13" s="91" t="s">
        <v>2</v>
      </c>
      <c r="B13" s="92">
        <v>3301</v>
      </c>
      <c r="C13" s="92"/>
      <c r="D13" s="92">
        <v>1350.7</v>
      </c>
      <c r="E13" s="93"/>
      <c r="F13" s="93">
        <f t="shared" si="0"/>
        <v>40.91790366555589</v>
      </c>
    </row>
    <row r="14" spans="1:6" ht="74.25" customHeight="1">
      <c r="A14" s="91" t="s">
        <v>3</v>
      </c>
      <c r="B14" s="92">
        <v>49</v>
      </c>
      <c r="C14" s="92"/>
      <c r="D14" s="92">
        <v>14.7</v>
      </c>
      <c r="E14" s="93"/>
      <c r="F14" s="93">
        <f t="shared" si="0"/>
        <v>30</v>
      </c>
    </row>
    <row r="15" spans="1:6" ht="60.75">
      <c r="A15" s="91" t="s">
        <v>57</v>
      </c>
      <c r="B15" s="92">
        <v>3438</v>
      </c>
      <c r="C15" s="92"/>
      <c r="D15" s="92">
        <v>2328.9</v>
      </c>
      <c r="E15" s="93"/>
      <c r="F15" s="93">
        <f t="shared" si="0"/>
        <v>67.73996509598604</v>
      </c>
    </row>
    <row r="16" spans="1:6" ht="60.75">
      <c r="A16" s="91" t="s">
        <v>4</v>
      </c>
      <c r="B16" s="92">
        <v>0</v>
      </c>
      <c r="C16" s="92"/>
      <c r="D16" s="92">
        <v>-274</v>
      </c>
      <c r="E16" s="93"/>
      <c r="F16" s="93">
        <v>0</v>
      </c>
    </row>
    <row r="17" spans="1:6" ht="14.25">
      <c r="A17" s="88" t="s">
        <v>16</v>
      </c>
      <c r="B17" s="89">
        <f>B18+B19+B20</f>
        <v>29835</v>
      </c>
      <c r="C17" s="89"/>
      <c r="D17" s="89">
        <f>D18+D19+D20</f>
        <v>13230.3</v>
      </c>
      <c r="E17" s="90"/>
      <c r="F17" s="90">
        <f>(D17/B17)*100</f>
        <v>44.344896933132226</v>
      </c>
    </row>
    <row r="18" spans="1:6" ht="24.75">
      <c r="A18" s="91" t="s">
        <v>26</v>
      </c>
      <c r="B18" s="92">
        <v>29725</v>
      </c>
      <c r="C18" s="92"/>
      <c r="D18" s="92">
        <v>13170</v>
      </c>
      <c r="E18" s="93"/>
      <c r="F18" s="93">
        <f>(D18/B18)*100</f>
        <v>44.30613961312027</v>
      </c>
    </row>
    <row r="19" spans="1:6" ht="15">
      <c r="A19" s="91" t="s">
        <v>42</v>
      </c>
      <c r="B19" s="92">
        <v>10</v>
      </c>
      <c r="C19" s="92"/>
      <c r="D19" s="92">
        <v>5</v>
      </c>
      <c r="E19" s="93"/>
      <c r="F19" s="93">
        <v>0</v>
      </c>
    </row>
    <row r="20" spans="1:6" ht="25.5" customHeight="1">
      <c r="A20" s="91" t="s">
        <v>60</v>
      </c>
      <c r="B20" s="92">
        <v>100</v>
      </c>
      <c r="C20" s="92"/>
      <c r="D20" s="92">
        <v>55.3</v>
      </c>
      <c r="E20" s="93"/>
      <c r="F20" s="93">
        <f>(D20/B20)*100</f>
        <v>55.3</v>
      </c>
    </row>
    <row r="21" spans="1:6" ht="14.25">
      <c r="A21" s="88" t="s">
        <v>17</v>
      </c>
      <c r="B21" s="89">
        <f>B22+B24+B23</f>
        <v>27400</v>
      </c>
      <c r="C21" s="89"/>
      <c r="D21" s="89">
        <f>D22+D24+D23</f>
        <v>13050.4</v>
      </c>
      <c r="E21" s="90"/>
      <c r="F21" s="90">
        <f>(D21/B21)*100</f>
        <v>47.629197080291966</v>
      </c>
    </row>
    <row r="22" spans="1:6" ht="15" customHeight="1">
      <c r="A22" s="91" t="s">
        <v>61</v>
      </c>
      <c r="B22" s="92">
        <v>1590</v>
      </c>
      <c r="C22" s="92"/>
      <c r="D22" s="92">
        <v>328.9</v>
      </c>
      <c r="E22" s="93"/>
      <c r="F22" s="93">
        <f>(D22/B22)*100</f>
        <v>20.68553459119497</v>
      </c>
    </row>
    <row r="23" spans="1:6" ht="15">
      <c r="A23" s="91" t="s">
        <v>5</v>
      </c>
      <c r="B23" s="92">
        <v>1310</v>
      </c>
      <c r="C23" s="92"/>
      <c r="D23" s="92">
        <v>300.1</v>
      </c>
      <c r="E23" s="93"/>
      <c r="F23" s="93">
        <f>(D23/B23)*100</f>
        <v>22.90839694656489</v>
      </c>
    </row>
    <row r="24" spans="1:6" ht="13.5" customHeight="1">
      <c r="A24" s="94" t="s">
        <v>18</v>
      </c>
      <c r="B24" s="92">
        <v>24500</v>
      </c>
      <c r="C24" s="92"/>
      <c r="D24" s="92">
        <v>12421.4</v>
      </c>
      <c r="E24" s="93"/>
      <c r="F24" s="93">
        <f>(D24/B24)*100</f>
        <v>50.69959183673469</v>
      </c>
    </row>
    <row r="25" spans="1:6" ht="14.25">
      <c r="A25" s="88" t="s">
        <v>19</v>
      </c>
      <c r="B25" s="89">
        <f>B26+B28+B27</f>
        <v>8148</v>
      </c>
      <c r="C25" s="89">
        <f>C26+C28</f>
        <v>0</v>
      </c>
      <c r="D25" s="89">
        <f>D26+D28+D27</f>
        <v>4260.8</v>
      </c>
      <c r="E25" s="90">
        <f>E26+E28</f>
        <v>0</v>
      </c>
      <c r="F25" s="90">
        <f>D25/B25*100</f>
        <v>52.29258713794797</v>
      </c>
    </row>
    <row r="26" spans="1:6" ht="27" customHeight="1">
      <c r="A26" s="95" t="s">
        <v>62</v>
      </c>
      <c r="B26" s="92">
        <v>5788</v>
      </c>
      <c r="C26" s="92"/>
      <c r="D26" s="92">
        <v>2746.6</v>
      </c>
      <c r="E26" s="93"/>
      <c r="F26" s="93">
        <f>(D26/B26)*100</f>
        <v>47.45335176226676</v>
      </c>
    </row>
    <row r="27" spans="1:6" ht="53.25" customHeight="1" hidden="1">
      <c r="A27" s="95" t="s">
        <v>63</v>
      </c>
      <c r="B27" s="92"/>
      <c r="C27" s="92"/>
      <c r="D27" s="92"/>
      <c r="E27" s="93"/>
      <c r="F27" s="93"/>
    </row>
    <row r="28" spans="1:6" ht="47.25" customHeight="1">
      <c r="A28" s="95" t="s">
        <v>88</v>
      </c>
      <c r="B28" s="92">
        <v>2360</v>
      </c>
      <c r="C28" s="92"/>
      <c r="D28" s="92">
        <v>1514.2</v>
      </c>
      <c r="E28" s="93"/>
      <c r="F28" s="93">
        <f>(D28/B28)*100</f>
        <v>64.16101694915255</v>
      </c>
    </row>
    <row r="29" spans="1:6" ht="24" customHeight="1">
      <c r="A29" s="96" t="s">
        <v>83</v>
      </c>
      <c r="B29" s="89">
        <f>B30</f>
        <v>0</v>
      </c>
      <c r="C29" s="89"/>
      <c r="D29" s="89">
        <f>D30</f>
        <v>0</v>
      </c>
      <c r="E29" s="90"/>
      <c r="F29" s="90"/>
    </row>
    <row r="30" spans="1:6" ht="37.5" customHeight="1">
      <c r="A30" s="94" t="s">
        <v>84</v>
      </c>
      <c r="B30" s="92">
        <v>0</v>
      </c>
      <c r="C30" s="92"/>
      <c r="D30" s="92">
        <v>0</v>
      </c>
      <c r="E30" s="93"/>
      <c r="F30" s="93"/>
    </row>
    <row r="31" spans="1:6" ht="24">
      <c r="A31" s="88" t="s">
        <v>27</v>
      </c>
      <c r="B31" s="89">
        <f>B32+B33+B34</f>
        <v>25241</v>
      </c>
      <c r="C31" s="89"/>
      <c r="D31" s="89">
        <f>D32+D33+D34</f>
        <v>13538.4</v>
      </c>
      <c r="E31" s="90"/>
      <c r="F31" s="90">
        <f>(D31/B31)*100</f>
        <v>53.63654371855314</v>
      </c>
    </row>
    <row r="32" spans="1:6" ht="69.75" customHeight="1">
      <c r="A32" s="91" t="s">
        <v>43</v>
      </c>
      <c r="B32" s="92">
        <v>23828</v>
      </c>
      <c r="C32" s="92"/>
      <c r="D32" s="92">
        <v>12312</v>
      </c>
      <c r="E32" s="93"/>
      <c r="F32" s="93">
        <f>(D32/B32)*100</f>
        <v>51.67030384421689</v>
      </c>
    </row>
    <row r="33" spans="1:6" ht="24.75" customHeight="1">
      <c r="A33" s="94" t="s">
        <v>64</v>
      </c>
      <c r="B33" s="92">
        <v>0</v>
      </c>
      <c r="C33" s="92"/>
      <c r="D33" s="92">
        <v>0</v>
      </c>
      <c r="E33" s="93"/>
      <c r="F33" s="93">
        <v>0</v>
      </c>
    </row>
    <row r="34" spans="1:6" ht="72" customHeight="1">
      <c r="A34" s="91" t="s">
        <v>65</v>
      </c>
      <c r="B34" s="92">
        <v>1413</v>
      </c>
      <c r="C34" s="92"/>
      <c r="D34" s="92">
        <v>1226.4</v>
      </c>
      <c r="E34" s="93"/>
      <c r="F34" s="93">
        <f>D34/B34*100</f>
        <v>86.79405520169851</v>
      </c>
    </row>
    <row r="35" spans="1:6" ht="14.25">
      <c r="A35" s="88" t="s">
        <v>28</v>
      </c>
      <c r="B35" s="89">
        <f>B36</f>
        <v>1755</v>
      </c>
      <c r="C35" s="89"/>
      <c r="D35" s="89">
        <f>D36</f>
        <v>1698.5</v>
      </c>
      <c r="E35" s="90"/>
      <c r="F35" s="90">
        <f>(D35/B35)*100</f>
        <v>96.78062678062678</v>
      </c>
    </row>
    <row r="36" spans="1:6" ht="12.75" customHeight="1">
      <c r="A36" s="91" t="s">
        <v>49</v>
      </c>
      <c r="B36" s="92">
        <v>1755</v>
      </c>
      <c r="C36" s="92"/>
      <c r="D36" s="92">
        <v>1698.5</v>
      </c>
      <c r="E36" s="93"/>
      <c r="F36" s="93">
        <f>(D36/B36)*100</f>
        <v>96.78062678062678</v>
      </c>
    </row>
    <row r="37" spans="1:6" ht="24">
      <c r="A37" s="88" t="s">
        <v>44</v>
      </c>
      <c r="B37" s="89">
        <f>B38+B39</f>
        <v>551</v>
      </c>
      <c r="C37" s="89"/>
      <c r="D37" s="89">
        <f>D38+D39</f>
        <v>500.29999999999995</v>
      </c>
      <c r="E37" s="90"/>
      <c r="F37" s="90">
        <f>D37/B37*100</f>
        <v>90.79854809437386</v>
      </c>
    </row>
    <row r="38" spans="1:6" ht="18" customHeight="1">
      <c r="A38" s="94" t="s">
        <v>66</v>
      </c>
      <c r="B38" s="92">
        <v>300</v>
      </c>
      <c r="C38" s="92"/>
      <c r="D38" s="92">
        <v>260.2</v>
      </c>
      <c r="E38" s="93"/>
      <c r="F38" s="93">
        <f>D38/B38*100</f>
        <v>86.73333333333333</v>
      </c>
    </row>
    <row r="39" spans="1:6" ht="15" customHeight="1">
      <c r="A39" s="91" t="s">
        <v>67</v>
      </c>
      <c r="B39" s="92">
        <v>251</v>
      </c>
      <c r="C39" s="92"/>
      <c r="D39" s="92">
        <v>240.1</v>
      </c>
      <c r="E39" s="93"/>
      <c r="F39" s="93">
        <f>D39/B39*100</f>
        <v>95.65737051792829</v>
      </c>
    </row>
    <row r="40" spans="1:6" ht="24">
      <c r="A40" s="88" t="s">
        <v>35</v>
      </c>
      <c r="B40" s="89">
        <f>B41+B42+B43</f>
        <v>1994</v>
      </c>
      <c r="C40" s="89"/>
      <c r="D40" s="89">
        <f>D41+D42+D43</f>
        <v>1949.1999999999998</v>
      </c>
      <c r="E40" s="90"/>
      <c r="F40" s="90">
        <f>(D40/B40)*100</f>
        <v>97.75325977933801</v>
      </c>
    </row>
    <row r="41" spans="1:6" ht="21" customHeight="1">
      <c r="A41" s="91" t="s">
        <v>68</v>
      </c>
      <c r="B41" s="92">
        <v>84</v>
      </c>
      <c r="C41" s="92"/>
      <c r="D41" s="92">
        <v>39.8</v>
      </c>
      <c r="E41" s="93"/>
      <c r="F41" s="93">
        <f>D41/B41*100</f>
        <v>47.38095238095238</v>
      </c>
    </row>
    <row r="42" spans="1:6" ht="74.25" customHeight="1">
      <c r="A42" s="97" t="s">
        <v>69</v>
      </c>
      <c r="B42" s="92">
        <v>1019</v>
      </c>
      <c r="C42" s="92"/>
      <c r="D42" s="92">
        <v>1019</v>
      </c>
      <c r="E42" s="93"/>
      <c r="F42" s="93">
        <f>D42/B42*100</f>
        <v>100</v>
      </c>
    </row>
    <row r="43" spans="1:6" ht="30" customHeight="1">
      <c r="A43" s="91" t="s">
        <v>70</v>
      </c>
      <c r="B43" s="92">
        <v>891</v>
      </c>
      <c r="C43" s="92"/>
      <c r="D43" s="92">
        <v>890.4</v>
      </c>
      <c r="E43" s="93"/>
      <c r="F43" s="93">
        <f>D43/B43*100</f>
        <v>99.93265993265993</v>
      </c>
    </row>
    <row r="44" spans="1:6" ht="14.25">
      <c r="A44" s="88" t="s">
        <v>36</v>
      </c>
      <c r="B44" s="89">
        <f>SUM(B45:B55)</f>
        <v>6016</v>
      </c>
      <c r="C44" s="89"/>
      <c r="D44" s="89">
        <f>SUM(D45:D55)</f>
        <v>2464.4</v>
      </c>
      <c r="E44" s="90"/>
      <c r="F44" s="90">
        <f>(D44/B44)*100</f>
        <v>40.96409574468085</v>
      </c>
    </row>
    <row r="45" spans="1:6" ht="33.75" customHeight="1">
      <c r="A45" s="94" t="s">
        <v>71</v>
      </c>
      <c r="B45" s="92">
        <v>65</v>
      </c>
      <c r="C45" s="92"/>
      <c r="D45" s="92">
        <v>45.6</v>
      </c>
      <c r="E45" s="98">
        <v>51</v>
      </c>
      <c r="F45" s="93">
        <f>(D45/B45)*100</f>
        <v>70.15384615384616</v>
      </c>
    </row>
    <row r="46" spans="1:6" ht="51" customHeight="1">
      <c r="A46" s="91" t="s">
        <v>72</v>
      </c>
      <c r="B46" s="92">
        <v>22</v>
      </c>
      <c r="C46" s="92"/>
      <c r="D46" s="92">
        <v>0</v>
      </c>
      <c r="E46" s="98">
        <v>22</v>
      </c>
      <c r="F46" s="93">
        <f>(D46/B46)*100</f>
        <v>0</v>
      </c>
    </row>
    <row r="47" spans="1:6" ht="48" customHeight="1">
      <c r="A47" s="91" t="s">
        <v>6</v>
      </c>
      <c r="B47" s="92">
        <v>264</v>
      </c>
      <c r="C47" s="92"/>
      <c r="D47" s="92">
        <v>208</v>
      </c>
      <c r="E47" s="98">
        <v>71</v>
      </c>
      <c r="F47" s="93">
        <f>(D47/B47)*100</f>
        <v>78.78787878787878</v>
      </c>
    </row>
    <row r="48" spans="1:6" ht="24" customHeight="1">
      <c r="A48" s="91" t="s">
        <v>52</v>
      </c>
      <c r="B48" s="92">
        <v>0</v>
      </c>
      <c r="C48" s="92"/>
      <c r="D48" s="92">
        <v>0</v>
      </c>
      <c r="E48" s="98">
        <v>0</v>
      </c>
      <c r="F48" s="93">
        <v>0</v>
      </c>
    </row>
    <row r="49" spans="1:6" ht="90.75" customHeight="1">
      <c r="A49" s="91" t="s">
        <v>73</v>
      </c>
      <c r="B49" s="92">
        <v>393</v>
      </c>
      <c r="C49" s="92"/>
      <c r="D49" s="92">
        <v>43.1</v>
      </c>
      <c r="E49" s="98">
        <v>121.2</v>
      </c>
      <c r="F49" s="93">
        <f aca="true" t="shared" si="1" ref="F49:F60">D49/B49*100</f>
        <v>10.966921119592875</v>
      </c>
    </row>
    <row r="50" spans="1:6" ht="48.75">
      <c r="A50" s="91" t="s">
        <v>45</v>
      </c>
      <c r="B50" s="92">
        <v>1258</v>
      </c>
      <c r="C50" s="92"/>
      <c r="D50" s="92">
        <v>684.8</v>
      </c>
      <c r="E50" s="98">
        <v>887.3</v>
      </c>
      <c r="F50" s="93">
        <f t="shared" si="1"/>
        <v>54.4356120826709</v>
      </c>
    </row>
    <row r="51" spans="1:6" ht="27" customHeight="1">
      <c r="A51" s="91" t="s">
        <v>74</v>
      </c>
      <c r="B51" s="92">
        <v>416</v>
      </c>
      <c r="C51" s="92"/>
      <c r="D51" s="92">
        <v>281.7</v>
      </c>
      <c r="E51" s="98">
        <v>347.5</v>
      </c>
      <c r="F51" s="93">
        <f t="shared" si="1"/>
        <v>67.71634615384615</v>
      </c>
    </row>
    <row r="52" spans="1:6" ht="54" customHeight="1">
      <c r="A52" s="94" t="s">
        <v>75</v>
      </c>
      <c r="B52" s="92">
        <v>34</v>
      </c>
      <c r="C52" s="92"/>
      <c r="D52" s="92">
        <v>16.9</v>
      </c>
      <c r="E52" s="98">
        <v>87.6</v>
      </c>
      <c r="F52" s="93">
        <f t="shared" si="1"/>
        <v>49.705882352941174</v>
      </c>
    </row>
    <row r="53" spans="1:6" ht="60" customHeight="1">
      <c r="A53" s="91" t="s">
        <v>59</v>
      </c>
      <c r="B53" s="92">
        <v>243</v>
      </c>
      <c r="C53" s="92"/>
      <c r="D53" s="92">
        <v>100.5</v>
      </c>
      <c r="E53" s="98">
        <v>221.8</v>
      </c>
      <c r="F53" s="93">
        <f t="shared" si="1"/>
        <v>41.358024691358025</v>
      </c>
    </row>
    <row r="54" spans="1:6" ht="42" customHeight="1">
      <c r="A54" s="91" t="s">
        <v>76</v>
      </c>
      <c r="B54" s="92">
        <v>105</v>
      </c>
      <c r="C54" s="92"/>
      <c r="D54" s="92">
        <v>4.3</v>
      </c>
      <c r="E54" s="98">
        <v>68.4</v>
      </c>
      <c r="F54" s="93">
        <f t="shared" si="1"/>
        <v>4.095238095238095</v>
      </c>
    </row>
    <row r="55" spans="1:6" ht="24.75" customHeight="1">
      <c r="A55" s="91" t="s">
        <v>77</v>
      </c>
      <c r="B55" s="92">
        <v>3216</v>
      </c>
      <c r="C55" s="92"/>
      <c r="D55" s="92">
        <v>1079.5</v>
      </c>
      <c r="E55" s="99">
        <v>3536.16</v>
      </c>
      <c r="F55" s="93">
        <f t="shared" si="1"/>
        <v>33.566542288557216</v>
      </c>
    </row>
    <row r="56" spans="1:6" ht="18" customHeight="1">
      <c r="A56" s="88" t="s">
        <v>78</v>
      </c>
      <c r="B56" s="89">
        <v>1027</v>
      </c>
      <c r="C56" s="89"/>
      <c r="D56" s="89">
        <v>768.5</v>
      </c>
      <c r="E56" s="90"/>
      <c r="F56" s="93">
        <f t="shared" si="1"/>
        <v>74.82960077896786</v>
      </c>
    </row>
    <row r="57" spans="1:6" ht="24">
      <c r="A57" s="88" t="s">
        <v>51</v>
      </c>
      <c r="B57" s="89">
        <f>B7+B12+B17+B21+B25+B31+B35+B37+B40+B44+B56+B29</f>
        <v>279449</v>
      </c>
      <c r="C57" s="89"/>
      <c r="D57" s="89">
        <f>D7+D12+D17+D21+D25+D31+D35+D37+D40+D44+D56</f>
        <v>142957</v>
      </c>
      <c r="E57" s="90"/>
      <c r="F57" s="90">
        <f t="shared" si="1"/>
        <v>51.156740585938756</v>
      </c>
    </row>
    <row r="58" spans="1:6" ht="14.25">
      <c r="A58" s="88" t="s">
        <v>32</v>
      </c>
      <c r="B58" s="89">
        <f>B59+B65+B66+B67</f>
        <v>1115461.4</v>
      </c>
      <c r="C58" s="89">
        <f>C59+C65+C66+C67</f>
        <v>0</v>
      </c>
      <c r="D58" s="89">
        <f>D59+D65+D66+D67</f>
        <v>544883.6</v>
      </c>
      <c r="E58" s="90"/>
      <c r="F58" s="90">
        <f t="shared" si="1"/>
        <v>48.848270321142444</v>
      </c>
    </row>
    <row r="59" spans="1:6" ht="24.75" customHeight="1">
      <c r="A59" s="100" t="s">
        <v>79</v>
      </c>
      <c r="B59" s="89">
        <f>B60+B62+B63+B64</f>
        <v>1114848.0999999999</v>
      </c>
      <c r="C59" s="89">
        <f>C61+C62+C63+C64</f>
        <v>0</v>
      </c>
      <c r="D59" s="89">
        <f>D60+D62+D63+D64</f>
        <v>546937.1</v>
      </c>
      <c r="E59" s="90"/>
      <c r="F59" s="90">
        <f t="shared" si="1"/>
        <v>49.059338218363564</v>
      </c>
    </row>
    <row r="60" spans="1:6" ht="24.75" customHeight="1">
      <c r="A60" s="91" t="s">
        <v>80</v>
      </c>
      <c r="B60" s="92">
        <v>324303</v>
      </c>
      <c r="C60" s="92">
        <f>C61</f>
        <v>0</v>
      </c>
      <c r="D60" s="92">
        <v>168514.9</v>
      </c>
      <c r="E60" s="101">
        <f>E61</f>
        <v>0</v>
      </c>
      <c r="F60" s="93">
        <f t="shared" si="1"/>
        <v>51.96217734649387</v>
      </c>
    </row>
    <row r="61" spans="1:6" ht="21.75" customHeight="1" hidden="1">
      <c r="A61" s="91" t="s">
        <v>89</v>
      </c>
      <c r="B61" s="92">
        <v>0</v>
      </c>
      <c r="C61" s="92"/>
      <c r="D61" s="92">
        <v>0</v>
      </c>
      <c r="E61" s="93"/>
      <c r="F61" s="93">
        <v>0</v>
      </c>
    </row>
    <row r="62" spans="1:6" ht="28.5" customHeight="1">
      <c r="A62" s="91" t="s">
        <v>53</v>
      </c>
      <c r="B62" s="92">
        <v>23391.2</v>
      </c>
      <c r="C62" s="92"/>
      <c r="D62" s="92">
        <v>3901.1</v>
      </c>
      <c r="E62" s="93"/>
      <c r="F62" s="93">
        <f>D62/B62*100</f>
        <v>16.6776394541537</v>
      </c>
    </row>
    <row r="63" spans="1:6" ht="21.75" customHeight="1">
      <c r="A63" s="91" t="s">
        <v>81</v>
      </c>
      <c r="B63" s="92">
        <v>745031.2</v>
      </c>
      <c r="C63" s="92"/>
      <c r="D63" s="92">
        <v>374521.1</v>
      </c>
      <c r="E63" s="93"/>
      <c r="F63" s="93">
        <f>D63/B63*100</f>
        <v>50.26918335769025</v>
      </c>
    </row>
    <row r="64" spans="1:6" ht="15">
      <c r="A64" s="91" t="s">
        <v>34</v>
      </c>
      <c r="B64" s="92">
        <v>22122.7</v>
      </c>
      <c r="C64" s="92"/>
      <c r="D64" s="92">
        <v>0</v>
      </c>
      <c r="E64" s="93"/>
      <c r="F64" s="93">
        <f>D64/B64*100</f>
        <v>0</v>
      </c>
    </row>
    <row r="65" spans="1:6" ht="15">
      <c r="A65" s="91" t="s">
        <v>90</v>
      </c>
      <c r="B65" s="92">
        <v>613.3</v>
      </c>
      <c r="C65" s="92"/>
      <c r="D65" s="92">
        <v>598.8</v>
      </c>
      <c r="E65" s="93"/>
      <c r="F65" s="93"/>
    </row>
    <row r="66" spans="1:6" ht="59.25" customHeight="1">
      <c r="A66" s="91" t="s">
        <v>54</v>
      </c>
      <c r="B66" s="92">
        <v>0</v>
      </c>
      <c r="C66" s="92"/>
      <c r="D66" s="92">
        <v>0</v>
      </c>
      <c r="E66" s="93"/>
      <c r="F66" s="93"/>
    </row>
    <row r="67" spans="1:6" ht="35.25" customHeight="1">
      <c r="A67" s="91" t="s">
        <v>56</v>
      </c>
      <c r="B67" s="92">
        <v>0</v>
      </c>
      <c r="C67" s="92"/>
      <c r="D67" s="92">
        <v>-2652.3</v>
      </c>
      <c r="E67" s="93"/>
      <c r="F67" s="93"/>
    </row>
    <row r="68" spans="1:6" ht="14.25">
      <c r="A68" s="88" t="s">
        <v>20</v>
      </c>
      <c r="B68" s="89">
        <f>B57+B58</f>
        <v>1394910.4</v>
      </c>
      <c r="C68" s="89"/>
      <c r="D68" s="89">
        <f>D57+D58</f>
        <v>687840.6</v>
      </c>
      <c r="E68" s="90"/>
      <c r="F68" s="90">
        <f>D68/B68*100</f>
        <v>49.310737091070514</v>
      </c>
    </row>
    <row r="69" spans="1:6" ht="14.25">
      <c r="A69" s="88" t="s">
        <v>21</v>
      </c>
      <c r="B69" s="89"/>
      <c r="C69" s="89"/>
      <c r="D69" s="89"/>
      <c r="E69" s="90"/>
      <c r="F69" s="90"/>
    </row>
    <row r="70" spans="1:6" ht="15">
      <c r="A70" s="91" t="s">
        <v>29</v>
      </c>
      <c r="B70" s="92">
        <v>57960.7</v>
      </c>
      <c r="C70" s="92"/>
      <c r="D70" s="92">
        <v>26595.1</v>
      </c>
      <c r="E70" s="93"/>
      <c r="F70" s="93">
        <f>(D70/B70)*100</f>
        <v>45.88471153730027</v>
      </c>
    </row>
    <row r="71" spans="1:6" ht="15">
      <c r="A71" s="91" t="s">
        <v>33</v>
      </c>
      <c r="B71" s="92">
        <v>161.2</v>
      </c>
      <c r="C71" s="92"/>
      <c r="D71" s="92">
        <v>80.6</v>
      </c>
      <c r="E71" s="93"/>
      <c r="F71" s="93">
        <f>D71/B71*100</f>
        <v>50</v>
      </c>
    </row>
    <row r="72" spans="1:6" ht="24.75">
      <c r="A72" s="91" t="s">
        <v>30</v>
      </c>
      <c r="B72" s="92">
        <v>9503.6</v>
      </c>
      <c r="C72" s="92"/>
      <c r="D72" s="92">
        <v>4466.1</v>
      </c>
      <c r="E72" s="93"/>
      <c r="F72" s="93">
        <f>(D72/B72)*100</f>
        <v>46.993770781598556</v>
      </c>
    </row>
    <row r="73" spans="1:6" ht="15">
      <c r="A73" s="91" t="s">
        <v>31</v>
      </c>
      <c r="B73" s="92">
        <v>108133.2</v>
      </c>
      <c r="C73" s="92"/>
      <c r="D73" s="92">
        <v>42783.3</v>
      </c>
      <c r="E73" s="93"/>
      <c r="F73" s="93">
        <f>(D73/B73)*100</f>
        <v>39.565369377767425</v>
      </c>
    </row>
    <row r="74" spans="1:6" ht="15">
      <c r="A74" s="91" t="s">
        <v>39</v>
      </c>
      <c r="B74" s="92">
        <v>92989.8</v>
      </c>
      <c r="C74" s="92"/>
      <c r="D74" s="92">
        <v>35298.3</v>
      </c>
      <c r="E74" s="93"/>
      <c r="F74" s="93">
        <f>(D74/B74)*100</f>
        <v>37.95932457108199</v>
      </c>
    </row>
    <row r="75" spans="1:6" ht="15">
      <c r="A75" s="91" t="s">
        <v>22</v>
      </c>
      <c r="B75" s="92">
        <v>654014.1</v>
      </c>
      <c r="C75" s="92"/>
      <c r="D75" s="92">
        <v>345355.9</v>
      </c>
      <c r="E75" s="93"/>
      <c r="F75" s="93">
        <f>(D75/B75)*100</f>
        <v>52.805574069427564</v>
      </c>
    </row>
    <row r="76" spans="1:6" ht="15">
      <c r="A76" s="91" t="s">
        <v>38</v>
      </c>
      <c r="B76" s="92">
        <v>60958.1</v>
      </c>
      <c r="C76" s="92"/>
      <c r="D76" s="92">
        <v>30244.6</v>
      </c>
      <c r="E76" s="93"/>
      <c r="F76" s="93">
        <f>(D76/B76)*100</f>
        <v>49.615391555839174</v>
      </c>
    </row>
    <row r="77" spans="1:6" ht="18.75" customHeight="1">
      <c r="A77" s="91" t="s">
        <v>106</v>
      </c>
      <c r="B77" s="92">
        <v>2488</v>
      </c>
      <c r="C77" s="92"/>
      <c r="D77" s="92"/>
      <c r="E77" s="93"/>
      <c r="F77" s="93"/>
    </row>
    <row r="78" spans="1:6" ht="15">
      <c r="A78" s="91" t="s">
        <v>23</v>
      </c>
      <c r="B78" s="92">
        <v>393814.6</v>
      </c>
      <c r="C78" s="92"/>
      <c r="D78" s="92">
        <v>174988.6</v>
      </c>
      <c r="E78" s="93"/>
      <c r="F78" s="93">
        <f>(D78/B78)*100</f>
        <v>44.43425916662308</v>
      </c>
    </row>
    <row r="79" spans="1:6" ht="15">
      <c r="A79" s="91" t="s">
        <v>46</v>
      </c>
      <c r="B79" s="92">
        <v>22600.1</v>
      </c>
      <c r="C79" s="92"/>
      <c r="D79" s="92">
        <v>12084.2</v>
      </c>
      <c r="E79" s="93"/>
      <c r="F79" s="93">
        <f>(D79/B79)*100</f>
        <v>53.469674912942864</v>
      </c>
    </row>
    <row r="80" spans="1:6" ht="15">
      <c r="A80" s="91" t="s">
        <v>47</v>
      </c>
      <c r="B80" s="92">
        <v>6887</v>
      </c>
      <c r="C80" s="92"/>
      <c r="D80" s="92">
        <v>3444.6</v>
      </c>
      <c r="E80" s="93"/>
      <c r="F80" s="93">
        <f>(D80/B80)*100</f>
        <v>50.01597212138812</v>
      </c>
    </row>
    <row r="81" spans="1:6" ht="15">
      <c r="A81" s="91" t="s">
        <v>48</v>
      </c>
      <c r="B81" s="92">
        <v>700</v>
      </c>
      <c r="C81" s="92"/>
      <c r="D81" s="92">
        <v>51.7</v>
      </c>
      <c r="E81" s="93"/>
      <c r="F81" s="93">
        <f>(D81/B81)*100</f>
        <v>7.385714285714286</v>
      </c>
    </row>
    <row r="82" spans="1:7" ht="15">
      <c r="A82" s="88" t="s">
        <v>24</v>
      </c>
      <c r="B82" s="89">
        <f>SUM(B70:B81)</f>
        <v>1410210.4</v>
      </c>
      <c r="C82" s="89">
        <f>SUM(C70:C81)</f>
        <v>0</v>
      </c>
      <c r="D82" s="89">
        <f>SUM(D70:D81)</f>
        <v>675392.9999999999</v>
      </c>
      <c r="E82" s="89">
        <f>SUM(E70:E81)</f>
        <v>0</v>
      </c>
      <c r="F82" s="93">
        <f>(D82/B82)*100</f>
        <v>47.89306616941699</v>
      </c>
      <c r="G82" s="79"/>
    </row>
    <row r="83" spans="1:6" ht="12.75">
      <c r="A83" s="157"/>
      <c r="B83" s="157"/>
      <c r="C83" s="157"/>
      <c r="D83" s="157"/>
      <c r="E83" s="157"/>
      <c r="F83" s="157"/>
    </row>
    <row r="84" spans="1:6" ht="14.25" customHeight="1">
      <c r="A84" s="158"/>
      <c r="B84" s="158"/>
      <c r="C84" s="158"/>
      <c r="D84" s="158"/>
      <c r="E84" s="158"/>
      <c r="F84" s="158"/>
    </row>
    <row r="85" spans="1:4" ht="24">
      <c r="A85" s="106" t="s">
        <v>7</v>
      </c>
      <c r="B85" s="107">
        <f>B82-B68</f>
        <v>15300</v>
      </c>
      <c r="C85" s="107">
        <f>C82-C68</f>
        <v>0</v>
      </c>
      <c r="D85" s="107">
        <f>D82-D68</f>
        <v>-12447.600000000093</v>
      </c>
    </row>
    <row r="86" spans="1:8" ht="24">
      <c r="A86" s="110" t="s">
        <v>8</v>
      </c>
      <c r="B86" s="111">
        <v>7300</v>
      </c>
      <c r="C86" s="112">
        <f>C87+C90+C93</f>
        <v>0</v>
      </c>
      <c r="D86" s="112">
        <f>D87+D90+D93</f>
        <v>0</v>
      </c>
      <c r="H86" s="127"/>
    </row>
    <row r="87" spans="1:4" ht="14.25">
      <c r="A87" s="106" t="s">
        <v>9</v>
      </c>
      <c r="B87" s="114">
        <f>B88+B89</f>
        <v>7300</v>
      </c>
      <c r="C87" s="115">
        <v>0</v>
      </c>
      <c r="D87" s="115">
        <v>0</v>
      </c>
    </row>
    <row r="88" spans="1:4" ht="24.75">
      <c r="A88" s="91" t="s">
        <v>10</v>
      </c>
      <c r="B88" s="117">
        <v>10000</v>
      </c>
      <c r="C88" s="118">
        <v>0</v>
      </c>
      <c r="D88" s="118">
        <v>0</v>
      </c>
    </row>
    <row r="89" spans="1:4" ht="24.75">
      <c r="A89" s="91" t="s">
        <v>11</v>
      </c>
      <c r="B89" s="111">
        <v>-2700</v>
      </c>
      <c r="C89" s="120">
        <v>0</v>
      </c>
      <c r="D89" s="120">
        <v>0</v>
      </c>
    </row>
    <row r="90" spans="1:4" ht="24">
      <c r="A90" s="106" t="s">
        <v>55</v>
      </c>
      <c r="B90" s="122">
        <f>B91+B92</f>
        <v>0</v>
      </c>
      <c r="C90" s="123">
        <f>C91+C92</f>
        <v>0</v>
      </c>
      <c r="D90" s="123">
        <f>D91+D92</f>
        <v>0</v>
      </c>
    </row>
    <row r="91" spans="1:4" ht="36.75">
      <c r="A91" s="91" t="s">
        <v>12</v>
      </c>
      <c r="B91" s="111">
        <v>0</v>
      </c>
      <c r="C91" s="120">
        <v>0</v>
      </c>
      <c r="D91" s="120">
        <v>0</v>
      </c>
    </row>
    <row r="92" spans="1:10" ht="36.75">
      <c r="A92" s="91" t="s">
        <v>13</v>
      </c>
      <c r="B92" s="111">
        <v>0</v>
      </c>
      <c r="C92" s="120">
        <v>0</v>
      </c>
      <c r="D92" s="120">
        <v>0</v>
      </c>
      <c r="J92" s="77" t="s">
        <v>95</v>
      </c>
    </row>
    <row r="93" spans="1:4" ht="24">
      <c r="A93" s="88" t="s">
        <v>82</v>
      </c>
      <c r="B93" s="107">
        <v>0</v>
      </c>
      <c r="C93" s="124">
        <v>0</v>
      </c>
      <c r="D93" s="124">
        <v>0</v>
      </c>
    </row>
    <row r="94" spans="1:4" ht="24">
      <c r="A94" s="106" t="s">
        <v>14</v>
      </c>
      <c r="B94" s="107">
        <f>B85-B86</f>
        <v>8000</v>
      </c>
      <c r="C94" s="124">
        <f>C85-C86</f>
        <v>0</v>
      </c>
      <c r="D94" s="124">
        <f>D85-D86</f>
        <v>-12447.600000000093</v>
      </c>
    </row>
    <row r="96" ht="29.25" customHeight="1">
      <c r="A96" s="126"/>
    </row>
    <row r="98" ht="27.75" customHeight="1"/>
  </sheetData>
  <sheetProtection/>
  <mergeCells count="6">
    <mergeCell ref="A83:F84"/>
    <mergeCell ref="A1:F1"/>
    <mergeCell ref="A2:A5"/>
    <mergeCell ref="B2:B5"/>
    <mergeCell ref="D2:D5"/>
    <mergeCell ref="F2:F5"/>
  </mergeCells>
  <printOptions/>
  <pageMargins left="0.7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D97"/>
  <sheetViews>
    <sheetView zoomScalePageLayoutView="0" workbookViewId="0" topLeftCell="A76">
      <selection activeCell="C86" sqref="C86"/>
    </sheetView>
  </sheetViews>
  <sheetFormatPr defaultColWidth="8.875" defaultRowHeight="12.75"/>
  <cols>
    <col min="1" max="1" width="51.375" style="1" customWidth="1"/>
    <col min="2" max="2" width="12.00390625" style="1" customWidth="1"/>
    <col min="3" max="3" width="12.625" style="1" customWidth="1"/>
    <col min="4" max="16384" width="8.875" style="1" customWidth="1"/>
  </cols>
  <sheetData>
    <row r="1" spans="1:4" ht="16.5" thickBot="1">
      <c r="A1" s="133" t="s">
        <v>107</v>
      </c>
      <c r="B1" s="133"/>
      <c r="C1" s="133"/>
      <c r="D1" s="133"/>
    </row>
    <row r="2" spans="1:4" ht="12.75">
      <c r="A2" s="154" t="s">
        <v>15</v>
      </c>
      <c r="B2" s="146" t="s">
        <v>86</v>
      </c>
      <c r="C2" s="149" t="s">
        <v>108</v>
      </c>
      <c r="D2" s="143" t="s">
        <v>0</v>
      </c>
    </row>
    <row r="3" spans="1:4" ht="12.75">
      <c r="A3" s="155"/>
      <c r="B3" s="147"/>
      <c r="C3" s="150"/>
      <c r="D3" s="144"/>
    </row>
    <row r="4" spans="1:4" ht="12.75">
      <c r="A4" s="155"/>
      <c r="B4" s="147"/>
      <c r="C4" s="150"/>
      <c r="D4" s="144"/>
    </row>
    <row r="5" spans="1:4" ht="12.75">
      <c r="A5" s="156"/>
      <c r="B5" s="148"/>
      <c r="C5" s="151"/>
      <c r="D5" s="145"/>
    </row>
    <row r="6" spans="1:4" ht="12.75">
      <c r="A6" s="87">
        <v>1</v>
      </c>
      <c r="B6" s="21">
        <v>3</v>
      </c>
      <c r="C6" s="22">
        <v>4</v>
      </c>
      <c r="D6" s="11">
        <v>5</v>
      </c>
    </row>
    <row r="7" spans="1:4" ht="15.75" customHeight="1">
      <c r="A7" s="88" t="s">
        <v>25</v>
      </c>
      <c r="B7" s="89">
        <f>B8+B9+B10+B11</f>
        <v>170694</v>
      </c>
      <c r="C7" s="89">
        <f>C8+C9+C10+C11</f>
        <v>102382</v>
      </c>
      <c r="D7" s="90">
        <f aca="true" t="shared" si="0" ref="D7:D15">(C7/B7)*100</f>
        <v>59.97984697763249</v>
      </c>
    </row>
    <row r="8" spans="1:4" ht="60.75">
      <c r="A8" s="91" t="s">
        <v>50</v>
      </c>
      <c r="B8" s="92">
        <v>168237</v>
      </c>
      <c r="C8" s="92">
        <v>101693</v>
      </c>
      <c r="D8" s="93">
        <f t="shared" si="0"/>
        <v>60.44627519511165</v>
      </c>
    </row>
    <row r="9" spans="1:4" ht="84.75">
      <c r="A9" s="91" t="s">
        <v>40</v>
      </c>
      <c r="B9" s="92">
        <v>506</v>
      </c>
      <c r="C9" s="92">
        <v>56.6</v>
      </c>
      <c r="D9" s="93">
        <f t="shared" si="0"/>
        <v>11.185770750988143</v>
      </c>
    </row>
    <row r="10" spans="1:4" ht="36.75">
      <c r="A10" s="91" t="s">
        <v>41</v>
      </c>
      <c r="B10" s="92">
        <v>1681</v>
      </c>
      <c r="C10" s="92">
        <v>586.5</v>
      </c>
      <c r="D10" s="93">
        <f t="shared" si="0"/>
        <v>34.889946460440214</v>
      </c>
    </row>
    <row r="11" spans="1:4" ht="72.75">
      <c r="A11" s="91" t="s">
        <v>58</v>
      </c>
      <c r="B11" s="92">
        <v>270</v>
      </c>
      <c r="C11" s="92">
        <v>45.9</v>
      </c>
      <c r="D11" s="93">
        <f t="shared" si="0"/>
        <v>17</v>
      </c>
    </row>
    <row r="12" spans="1:4" ht="24">
      <c r="A12" s="88" t="s">
        <v>1</v>
      </c>
      <c r="B12" s="89">
        <f>B13+B14+B15+B16</f>
        <v>6788</v>
      </c>
      <c r="C12" s="89">
        <f>C13+C14+C15+C16</f>
        <v>4056.399999999999</v>
      </c>
      <c r="D12" s="90">
        <f t="shared" si="0"/>
        <v>59.758397171479075</v>
      </c>
    </row>
    <row r="13" spans="1:4" ht="48.75">
      <c r="A13" s="91" t="s">
        <v>2</v>
      </c>
      <c r="B13" s="92">
        <v>3301</v>
      </c>
      <c r="C13" s="92">
        <v>1615.1</v>
      </c>
      <c r="D13" s="93">
        <f t="shared" si="0"/>
        <v>48.927597697667366</v>
      </c>
    </row>
    <row r="14" spans="1:4" ht="60.75">
      <c r="A14" s="91" t="s">
        <v>3</v>
      </c>
      <c r="B14" s="92">
        <v>49</v>
      </c>
      <c r="C14" s="92">
        <v>17.5</v>
      </c>
      <c r="D14" s="93">
        <f t="shared" si="0"/>
        <v>35.714285714285715</v>
      </c>
    </row>
    <row r="15" spans="1:4" ht="48.75">
      <c r="A15" s="91" t="s">
        <v>57</v>
      </c>
      <c r="B15" s="92">
        <v>3438</v>
      </c>
      <c r="C15" s="92">
        <v>2741.7</v>
      </c>
      <c r="D15" s="93">
        <f t="shared" si="0"/>
        <v>79.74694589877835</v>
      </c>
    </row>
    <row r="16" spans="1:4" ht="48.75">
      <c r="A16" s="91" t="s">
        <v>4</v>
      </c>
      <c r="B16" s="92">
        <v>0</v>
      </c>
      <c r="C16" s="92">
        <v>-317.9</v>
      </c>
      <c r="D16" s="93">
        <v>0</v>
      </c>
    </row>
    <row r="17" spans="1:4" ht="14.25">
      <c r="A17" s="88" t="s">
        <v>16</v>
      </c>
      <c r="B17" s="89">
        <f>B18+B19+B20</f>
        <v>28711</v>
      </c>
      <c r="C17" s="89">
        <f>C18+C19+C20</f>
        <v>17665.399999999998</v>
      </c>
      <c r="D17" s="90">
        <f>(C17/B17)*100</f>
        <v>61.528334087980205</v>
      </c>
    </row>
    <row r="18" spans="1:4" ht="24.75">
      <c r="A18" s="91" t="s">
        <v>26</v>
      </c>
      <c r="B18" s="92">
        <v>28601</v>
      </c>
      <c r="C18" s="92">
        <v>17602.1</v>
      </c>
      <c r="D18" s="93">
        <f>(C18/B18)*100</f>
        <v>61.54365231984895</v>
      </c>
    </row>
    <row r="19" spans="1:4" ht="15">
      <c r="A19" s="91" t="s">
        <v>42</v>
      </c>
      <c r="B19" s="92">
        <v>10</v>
      </c>
      <c r="C19" s="92">
        <v>8</v>
      </c>
      <c r="D19" s="93">
        <v>0</v>
      </c>
    </row>
    <row r="20" spans="1:4" ht="24.75">
      <c r="A20" s="91" t="s">
        <v>60</v>
      </c>
      <c r="B20" s="92">
        <v>100</v>
      </c>
      <c r="C20" s="92">
        <v>55.3</v>
      </c>
      <c r="D20" s="93">
        <f aca="true" t="shared" si="1" ref="D20:D26">(C20/B20)*100</f>
        <v>55.3</v>
      </c>
    </row>
    <row r="21" spans="1:4" ht="14.25">
      <c r="A21" s="88" t="s">
        <v>17</v>
      </c>
      <c r="B21" s="89">
        <f>B22+B24+B23</f>
        <v>27400</v>
      </c>
      <c r="C21" s="89">
        <f>C22+C24+C23</f>
        <v>13808.4</v>
      </c>
      <c r="D21" s="90">
        <f t="shared" si="1"/>
        <v>50.395620437956204</v>
      </c>
    </row>
    <row r="22" spans="1:4" ht="15">
      <c r="A22" s="91" t="s">
        <v>61</v>
      </c>
      <c r="B22" s="92">
        <v>1590</v>
      </c>
      <c r="C22" s="92">
        <v>382.5</v>
      </c>
      <c r="D22" s="93">
        <f t="shared" si="1"/>
        <v>24.056603773584907</v>
      </c>
    </row>
    <row r="23" spans="1:4" ht="15">
      <c r="A23" s="91" t="s">
        <v>5</v>
      </c>
      <c r="B23" s="92">
        <v>1310</v>
      </c>
      <c r="C23" s="92">
        <v>326.6</v>
      </c>
      <c r="D23" s="93">
        <f t="shared" si="1"/>
        <v>24.931297709923665</v>
      </c>
    </row>
    <row r="24" spans="1:4" ht="15">
      <c r="A24" s="94" t="s">
        <v>18</v>
      </c>
      <c r="B24" s="92">
        <v>24500</v>
      </c>
      <c r="C24" s="92">
        <v>13099.3</v>
      </c>
      <c r="D24" s="93">
        <f t="shared" si="1"/>
        <v>53.4665306122449</v>
      </c>
    </row>
    <row r="25" spans="1:4" ht="14.25">
      <c r="A25" s="88" t="s">
        <v>19</v>
      </c>
      <c r="B25" s="89">
        <f>B26+B28+B27</f>
        <v>8168</v>
      </c>
      <c r="C25" s="89">
        <f>C26+C28+C27</f>
        <v>4895.4</v>
      </c>
      <c r="D25" s="90">
        <f t="shared" si="1"/>
        <v>59.933888344760035</v>
      </c>
    </row>
    <row r="26" spans="1:4" ht="24.75">
      <c r="A26" s="95" t="s">
        <v>62</v>
      </c>
      <c r="B26" s="92">
        <v>5788</v>
      </c>
      <c r="C26" s="92">
        <v>3116.8</v>
      </c>
      <c r="D26" s="93">
        <f t="shared" si="1"/>
        <v>53.849343469246726</v>
      </c>
    </row>
    <row r="27" spans="1:4" ht="48.75">
      <c r="A27" s="95" t="s">
        <v>63</v>
      </c>
      <c r="B27" s="92"/>
      <c r="C27" s="92"/>
      <c r="D27" s="93"/>
    </row>
    <row r="28" spans="1:4" ht="36.75">
      <c r="A28" s="95" t="s">
        <v>88</v>
      </c>
      <c r="B28" s="92">
        <v>2380</v>
      </c>
      <c r="C28" s="92">
        <v>1778.6</v>
      </c>
      <c r="D28" s="93">
        <f>(C28/B28)*100</f>
        <v>74.73109243697479</v>
      </c>
    </row>
    <row r="29" spans="1:4" ht="24">
      <c r="A29" s="96" t="s">
        <v>83</v>
      </c>
      <c r="B29" s="89">
        <f>B30</f>
        <v>0</v>
      </c>
      <c r="C29" s="89">
        <f>C30</f>
        <v>0</v>
      </c>
      <c r="D29" s="90"/>
    </row>
    <row r="30" spans="1:4" ht="36.75">
      <c r="A30" s="94" t="s">
        <v>84</v>
      </c>
      <c r="B30" s="92">
        <v>0</v>
      </c>
      <c r="C30" s="92">
        <v>0</v>
      </c>
      <c r="D30" s="93"/>
    </row>
    <row r="31" spans="1:4" ht="24">
      <c r="A31" s="88" t="s">
        <v>27</v>
      </c>
      <c r="B31" s="89">
        <f>B32+B33+B34</f>
        <v>25241</v>
      </c>
      <c r="C31" s="89">
        <f>C32+C33+C34</f>
        <v>15950</v>
      </c>
      <c r="D31" s="90">
        <f>(C31/B31)*100</f>
        <v>63.19084029951269</v>
      </c>
    </row>
    <row r="32" spans="1:4" ht="60.75">
      <c r="A32" s="91" t="s">
        <v>43</v>
      </c>
      <c r="B32" s="92">
        <v>23828</v>
      </c>
      <c r="C32" s="92">
        <v>14611.1</v>
      </c>
      <c r="D32" s="93">
        <f>(C32/B32)*100</f>
        <v>61.31903642773208</v>
      </c>
    </row>
    <row r="33" spans="1:4" ht="24.75">
      <c r="A33" s="94" t="s">
        <v>64</v>
      </c>
      <c r="B33" s="92">
        <v>0</v>
      </c>
      <c r="C33" s="92">
        <v>0</v>
      </c>
      <c r="D33" s="93">
        <v>0</v>
      </c>
    </row>
    <row r="34" spans="1:4" ht="60.75">
      <c r="A34" s="91" t="s">
        <v>65</v>
      </c>
      <c r="B34" s="92">
        <v>1413</v>
      </c>
      <c r="C34" s="92">
        <v>1338.9</v>
      </c>
      <c r="D34" s="93">
        <f>C34/B34*100</f>
        <v>94.75583864118896</v>
      </c>
    </row>
    <row r="35" spans="1:4" ht="14.25">
      <c r="A35" s="88" t="s">
        <v>28</v>
      </c>
      <c r="B35" s="89">
        <f>B36</f>
        <v>2555</v>
      </c>
      <c r="C35" s="89">
        <f>C36</f>
        <v>2280.2</v>
      </c>
      <c r="D35" s="90">
        <f>(C35/B35)*100</f>
        <v>89.24461839530332</v>
      </c>
    </row>
    <row r="36" spans="1:4" ht="15">
      <c r="A36" s="91" t="s">
        <v>49</v>
      </c>
      <c r="B36" s="92">
        <v>2555</v>
      </c>
      <c r="C36" s="92">
        <v>2280.2</v>
      </c>
      <c r="D36" s="93">
        <f>(C36/B36)*100</f>
        <v>89.24461839530332</v>
      </c>
    </row>
    <row r="37" spans="1:4" ht="24">
      <c r="A37" s="88" t="s">
        <v>44</v>
      </c>
      <c r="B37" s="89">
        <f>B38+B39</f>
        <v>551</v>
      </c>
      <c r="C37" s="89">
        <f>C38+C39</f>
        <v>9990.4</v>
      </c>
      <c r="D37" s="90">
        <f>C37/B37*100</f>
        <v>1813.1397459165153</v>
      </c>
    </row>
    <row r="38" spans="1:4" ht="15">
      <c r="A38" s="94" t="s">
        <v>66</v>
      </c>
      <c r="B38" s="92">
        <v>300</v>
      </c>
      <c r="C38" s="92">
        <v>264.1</v>
      </c>
      <c r="D38" s="93">
        <f>C38/B38*100</f>
        <v>88.03333333333335</v>
      </c>
    </row>
    <row r="39" spans="1:4" ht="15">
      <c r="A39" s="91" t="s">
        <v>67</v>
      </c>
      <c r="B39" s="92">
        <v>251</v>
      </c>
      <c r="C39" s="92">
        <v>9726.3</v>
      </c>
      <c r="D39" s="93">
        <f>C39/B39*100</f>
        <v>3875.019920318725</v>
      </c>
    </row>
    <row r="40" spans="1:4" ht="14.25">
      <c r="A40" s="88" t="s">
        <v>35</v>
      </c>
      <c r="B40" s="89">
        <f>B41+B42+B43</f>
        <v>2129</v>
      </c>
      <c r="C40" s="89">
        <f>C41+C42+C43</f>
        <v>2125.6</v>
      </c>
      <c r="D40" s="90">
        <f>(C40/B40)*100</f>
        <v>99.8403006106153</v>
      </c>
    </row>
    <row r="41" spans="1:4" ht="15">
      <c r="A41" s="91" t="s">
        <v>68</v>
      </c>
      <c r="B41" s="92">
        <v>134</v>
      </c>
      <c r="C41" s="92">
        <v>133.5</v>
      </c>
      <c r="D41" s="93">
        <f>C41/B41*100</f>
        <v>99.6268656716418</v>
      </c>
    </row>
    <row r="42" spans="1:4" ht="60.75">
      <c r="A42" s="97" t="s">
        <v>69</v>
      </c>
      <c r="B42" s="92">
        <v>1039</v>
      </c>
      <c r="C42" s="92">
        <v>1038</v>
      </c>
      <c r="D42" s="93">
        <f>C42/B42*100</f>
        <v>99.90375360923966</v>
      </c>
    </row>
    <row r="43" spans="1:4" ht="24.75">
      <c r="A43" s="91" t="s">
        <v>70</v>
      </c>
      <c r="B43" s="92">
        <v>956</v>
      </c>
      <c r="C43" s="92">
        <v>954.1</v>
      </c>
      <c r="D43" s="93">
        <f>C43/B43*100</f>
        <v>99.80125523012553</v>
      </c>
    </row>
    <row r="44" spans="1:4" ht="14.25">
      <c r="A44" s="88" t="s">
        <v>36</v>
      </c>
      <c r="B44" s="89">
        <f>SUM(B45:B55)</f>
        <v>6105</v>
      </c>
      <c r="C44" s="89">
        <f>SUM(C45:C55)</f>
        <v>2973.7000000000003</v>
      </c>
      <c r="D44" s="90">
        <f>(C44/B44)*100</f>
        <v>48.709254709254715</v>
      </c>
    </row>
    <row r="45" spans="1:4" ht="24.75">
      <c r="A45" s="94" t="s">
        <v>71</v>
      </c>
      <c r="B45" s="92">
        <v>65</v>
      </c>
      <c r="C45" s="92">
        <v>52.6</v>
      </c>
      <c r="D45" s="93">
        <f>(C45/B45)*100</f>
        <v>80.92307692307692</v>
      </c>
    </row>
    <row r="46" spans="1:4" ht="48.75">
      <c r="A46" s="91" t="s">
        <v>72</v>
      </c>
      <c r="B46" s="92">
        <v>22</v>
      </c>
      <c r="C46" s="92">
        <v>0</v>
      </c>
      <c r="D46" s="93">
        <f>(C46/B46)*100</f>
        <v>0</v>
      </c>
    </row>
    <row r="47" spans="1:4" ht="48.75">
      <c r="A47" s="91" t="s">
        <v>6</v>
      </c>
      <c r="B47" s="92">
        <v>353</v>
      </c>
      <c r="C47" s="92">
        <v>281</v>
      </c>
      <c r="D47" s="93">
        <f>(C47/B47)*100</f>
        <v>79.60339943342775</v>
      </c>
    </row>
    <row r="48" spans="1:4" ht="24.75">
      <c r="A48" s="91" t="s">
        <v>52</v>
      </c>
      <c r="B48" s="92">
        <v>0</v>
      </c>
      <c r="C48" s="92">
        <v>0</v>
      </c>
      <c r="D48" s="93">
        <v>0</v>
      </c>
    </row>
    <row r="49" spans="1:4" ht="84.75">
      <c r="A49" s="91" t="s">
        <v>73</v>
      </c>
      <c r="B49" s="92">
        <v>393</v>
      </c>
      <c r="C49" s="92">
        <v>43.1</v>
      </c>
      <c r="D49" s="93">
        <f aca="true" t="shared" si="2" ref="D49:D60">C49/B49*100</f>
        <v>10.966921119592875</v>
      </c>
    </row>
    <row r="50" spans="1:4" ht="48.75">
      <c r="A50" s="91" t="s">
        <v>45</v>
      </c>
      <c r="B50" s="92">
        <v>1258</v>
      </c>
      <c r="C50" s="92">
        <v>767.5</v>
      </c>
      <c r="D50" s="93">
        <f t="shared" si="2"/>
        <v>61.009538950715424</v>
      </c>
    </row>
    <row r="51" spans="1:4" ht="24.75">
      <c r="A51" s="91" t="s">
        <v>74</v>
      </c>
      <c r="B51" s="92">
        <v>416</v>
      </c>
      <c r="C51" s="92">
        <v>299.2</v>
      </c>
      <c r="D51" s="93">
        <f t="shared" si="2"/>
        <v>71.92307692307692</v>
      </c>
    </row>
    <row r="52" spans="1:4" ht="48.75">
      <c r="A52" s="94" t="s">
        <v>75</v>
      </c>
      <c r="B52" s="92">
        <v>34</v>
      </c>
      <c r="C52" s="92">
        <v>26.9</v>
      </c>
      <c r="D52" s="93">
        <f t="shared" si="2"/>
        <v>79.11764705882352</v>
      </c>
    </row>
    <row r="53" spans="1:4" ht="48.75">
      <c r="A53" s="91" t="s">
        <v>59</v>
      </c>
      <c r="B53" s="92">
        <v>243</v>
      </c>
      <c r="C53" s="92">
        <v>108.6</v>
      </c>
      <c r="D53" s="93">
        <f t="shared" si="2"/>
        <v>44.69135802469136</v>
      </c>
    </row>
    <row r="54" spans="1:4" ht="36.75">
      <c r="A54" s="91" t="s">
        <v>76</v>
      </c>
      <c r="B54" s="92">
        <v>105</v>
      </c>
      <c r="C54" s="92">
        <v>4.9</v>
      </c>
      <c r="D54" s="93">
        <f t="shared" si="2"/>
        <v>4.666666666666667</v>
      </c>
    </row>
    <row r="55" spans="1:4" ht="24.75">
      <c r="A55" s="91" t="s">
        <v>77</v>
      </c>
      <c r="B55" s="92">
        <v>3216</v>
      </c>
      <c r="C55" s="92">
        <v>1389.9</v>
      </c>
      <c r="D55" s="93">
        <f t="shared" si="2"/>
        <v>43.218283582089555</v>
      </c>
    </row>
    <row r="56" spans="1:4" ht="15">
      <c r="A56" s="88" t="s">
        <v>78</v>
      </c>
      <c r="B56" s="89">
        <v>1107</v>
      </c>
      <c r="C56" s="89">
        <v>1102.1</v>
      </c>
      <c r="D56" s="93">
        <f t="shared" si="2"/>
        <v>99.55736224028907</v>
      </c>
    </row>
    <row r="57" spans="1:4" ht="14.25">
      <c r="A57" s="88" t="s">
        <v>51</v>
      </c>
      <c r="B57" s="89">
        <f>B7+B12+B17+B21+B25+B31+B35+B37+B40+B44+B56+B29</f>
        <v>279449</v>
      </c>
      <c r="C57" s="89">
        <f>C7+C12+C17+C21+C25+C31+C35+C37+C40+C44+C56</f>
        <v>177229.6</v>
      </c>
      <c r="D57" s="90">
        <f t="shared" si="2"/>
        <v>63.42108935798662</v>
      </c>
    </row>
    <row r="58" spans="1:4" ht="14.25">
      <c r="A58" s="88" t="s">
        <v>32</v>
      </c>
      <c r="B58" s="89">
        <f>B59+B65+B66+B67</f>
        <v>1115474.5</v>
      </c>
      <c r="C58" s="89">
        <f>C59+C65+C66+C67</f>
        <v>615895.5</v>
      </c>
      <c r="D58" s="90">
        <f t="shared" si="2"/>
        <v>55.213767773266</v>
      </c>
    </row>
    <row r="59" spans="1:4" ht="22.5">
      <c r="A59" s="100" t="s">
        <v>79</v>
      </c>
      <c r="B59" s="89">
        <f>B60+B62+B63+B64</f>
        <v>1114861.2</v>
      </c>
      <c r="C59" s="89">
        <f>C60+C62+C63+C64</f>
        <v>627420.7</v>
      </c>
      <c r="D59" s="90">
        <f t="shared" si="2"/>
        <v>56.27792051602477</v>
      </c>
    </row>
    <row r="60" spans="1:4" ht="15">
      <c r="A60" s="91" t="s">
        <v>80</v>
      </c>
      <c r="B60" s="92">
        <v>324303</v>
      </c>
      <c r="C60" s="92">
        <v>193002.5</v>
      </c>
      <c r="D60" s="93">
        <f t="shared" si="2"/>
        <v>59.513017147544126</v>
      </c>
    </row>
    <row r="61" spans="1:4" ht="15">
      <c r="A61" s="91" t="s">
        <v>89</v>
      </c>
      <c r="B61" s="92">
        <v>0</v>
      </c>
      <c r="C61" s="92">
        <v>0</v>
      </c>
      <c r="D61" s="93">
        <v>0</v>
      </c>
    </row>
    <row r="62" spans="1:4" ht="24.75">
      <c r="A62" s="91" t="s">
        <v>53</v>
      </c>
      <c r="B62" s="92">
        <v>23391.2</v>
      </c>
      <c r="C62" s="92">
        <v>6754</v>
      </c>
      <c r="D62" s="93">
        <f>C62/B62*100</f>
        <v>28.87410650159034</v>
      </c>
    </row>
    <row r="63" spans="1:4" ht="15">
      <c r="A63" s="91" t="s">
        <v>81</v>
      </c>
      <c r="B63" s="92">
        <v>745044.3</v>
      </c>
      <c r="C63" s="92">
        <v>427664.2</v>
      </c>
      <c r="D63" s="93">
        <f>C63/B63*100</f>
        <v>57.40117735280976</v>
      </c>
    </row>
    <row r="64" spans="1:4" ht="15">
      <c r="A64" s="91" t="s">
        <v>34</v>
      </c>
      <c r="B64" s="92">
        <v>22122.7</v>
      </c>
      <c r="C64" s="92">
        <v>0</v>
      </c>
      <c r="D64" s="93">
        <f>C64/B64*100</f>
        <v>0</v>
      </c>
    </row>
    <row r="65" spans="1:4" ht="15">
      <c r="A65" s="91" t="s">
        <v>90</v>
      </c>
      <c r="B65" s="92">
        <v>613.3</v>
      </c>
      <c r="C65" s="92">
        <v>613.3</v>
      </c>
      <c r="D65" s="93"/>
    </row>
    <row r="66" spans="1:4" ht="48.75">
      <c r="A66" s="91" t="s">
        <v>54</v>
      </c>
      <c r="B66" s="92">
        <v>0</v>
      </c>
      <c r="C66" s="92">
        <v>0</v>
      </c>
      <c r="D66" s="93"/>
    </row>
    <row r="67" spans="1:4" ht="24.75">
      <c r="A67" s="91" t="s">
        <v>56</v>
      </c>
      <c r="B67" s="92">
        <v>0</v>
      </c>
      <c r="C67" s="92">
        <v>-12138.5</v>
      </c>
      <c r="D67" s="93"/>
    </row>
    <row r="68" spans="1:4" ht="14.25">
      <c r="A68" s="88" t="s">
        <v>20</v>
      </c>
      <c r="B68" s="89">
        <f>B57+B58</f>
        <v>1394923.5</v>
      </c>
      <c r="C68" s="89">
        <f>C57+C58</f>
        <v>793125.1</v>
      </c>
      <c r="D68" s="90">
        <f>C68/B68*100</f>
        <v>56.85796389551111</v>
      </c>
    </row>
    <row r="69" spans="1:4" ht="14.25">
      <c r="A69" s="88" t="s">
        <v>21</v>
      </c>
      <c r="B69" s="89"/>
      <c r="C69" s="89"/>
      <c r="D69" s="90"/>
    </row>
    <row r="70" spans="1:4" ht="15">
      <c r="A70" s="91" t="s">
        <v>29</v>
      </c>
      <c r="B70" s="92">
        <v>58172.1</v>
      </c>
      <c r="C70" s="92">
        <v>30238.9</v>
      </c>
      <c r="D70" s="93">
        <f>(C70/B70)*100</f>
        <v>51.981791958688106</v>
      </c>
    </row>
    <row r="71" spans="1:4" ht="15">
      <c r="A71" s="91" t="s">
        <v>33</v>
      </c>
      <c r="B71" s="92">
        <v>161.2</v>
      </c>
      <c r="C71" s="92">
        <v>86</v>
      </c>
      <c r="D71" s="93">
        <f>C71/B71*100</f>
        <v>53.349875930521094</v>
      </c>
    </row>
    <row r="72" spans="1:4" ht="15">
      <c r="A72" s="91" t="s">
        <v>30</v>
      </c>
      <c r="B72" s="92">
        <v>9503.6</v>
      </c>
      <c r="C72" s="92">
        <v>5106.5</v>
      </c>
      <c r="D72" s="93">
        <f>(C72/B72)*100</f>
        <v>53.73226987667831</v>
      </c>
    </row>
    <row r="73" spans="1:4" ht="15">
      <c r="A73" s="91" t="s">
        <v>31</v>
      </c>
      <c r="B73" s="92">
        <v>114003.3</v>
      </c>
      <c r="C73" s="92">
        <v>55623.7</v>
      </c>
      <c r="D73" s="93">
        <f>(C73/B73)*100</f>
        <v>48.7913069183085</v>
      </c>
    </row>
    <row r="74" spans="1:4" ht="15">
      <c r="A74" s="91" t="s">
        <v>39</v>
      </c>
      <c r="B74" s="92">
        <v>86908.4</v>
      </c>
      <c r="C74" s="92">
        <v>48814</v>
      </c>
      <c r="D74" s="93">
        <f>(C74/B74)*100</f>
        <v>56.16718291902739</v>
      </c>
    </row>
    <row r="75" spans="1:4" ht="15">
      <c r="A75" s="91" t="s">
        <v>22</v>
      </c>
      <c r="B75" s="92">
        <v>654014.1</v>
      </c>
      <c r="C75" s="92">
        <v>386955.3</v>
      </c>
      <c r="D75" s="93">
        <f>(C75/B75)*100</f>
        <v>59.16620146262902</v>
      </c>
    </row>
    <row r="76" spans="1:4" ht="15">
      <c r="A76" s="91" t="s">
        <v>38</v>
      </c>
      <c r="B76" s="92">
        <v>60958.1</v>
      </c>
      <c r="C76" s="92">
        <v>34970.2</v>
      </c>
      <c r="D76" s="93">
        <f>(C76/B76)*100</f>
        <v>57.36760168049857</v>
      </c>
    </row>
    <row r="77" spans="1:4" ht="15">
      <c r="A77" s="91" t="s">
        <v>37</v>
      </c>
      <c r="B77" s="92"/>
      <c r="C77" s="92"/>
      <c r="D77" s="93"/>
    </row>
    <row r="78" spans="1:4" ht="15">
      <c r="A78" s="91" t="s">
        <v>37</v>
      </c>
      <c r="B78" s="92">
        <v>2488</v>
      </c>
      <c r="C78" s="92">
        <v>1628</v>
      </c>
      <c r="D78" s="93"/>
    </row>
    <row r="79" spans="1:4" ht="15">
      <c r="A79" s="91" t="s">
        <v>23</v>
      </c>
      <c r="B79" s="92">
        <v>393827.6</v>
      </c>
      <c r="C79" s="92">
        <v>203379.2</v>
      </c>
      <c r="D79" s="93">
        <f>(C79/B79)*100</f>
        <v>51.64168280740101</v>
      </c>
    </row>
    <row r="80" spans="1:4" ht="15">
      <c r="A80" s="91" t="s">
        <v>46</v>
      </c>
      <c r="B80" s="92">
        <v>22600.1</v>
      </c>
      <c r="C80" s="92">
        <v>13592.3</v>
      </c>
      <c r="D80" s="93">
        <f>(C80/B80)*100</f>
        <v>60.1426542360432</v>
      </c>
    </row>
    <row r="81" spans="1:4" ht="15">
      <c r="A81" s="91" t="s">
        <v>47</v>
      </c>
      <c r="B81" s="92">
        <v>6887</v>
      </c>
      <c r="C81" s="92">
        <v>4015.6</v>
      </c>
      <c r="D81" s="93">
        <f>(C81/B81)*100</f>
        <v>58.30695513285901</v>
      </c>
    </row>
    <row r="82" spans="1:4" ht="15">
      <c r="A82" s="91" t="s">
        <v>48</v>
      </c>
      <c r="B82" s="92">
        <v>700</v>
      </c>
      <c r="C82" s="92">
        <v>51.7</v>
      </c>
      <c r="D82" s="93">
        <f>(C82/B82)*100</f>
        <v>7.385714285714286</v>
      </c>
    </row>
    <row r="83" spans="1:4" ht="14.25">
      <c r="A83" s="88" t="s">
        <v>24</v>
      </c>
      <c r="B83" s="89">
        <f>SUM(B70:B82)</f>
        <v>1410223.5</v>
      </c>
      <c r="C83" s="89">
        <f>SUM(C70:C82)</f>
        <v>784461.4</v>
      </c>
      <c r="D83" s="90">
        <f>C83/B83*100</f>
        <v>55.62674285317186</v>
      </c>
    </row>
    <row r="84" spans="1:4" ht="15.75">
      <c r="A84" s="102"/>
      <c r="B84" s="103"/>
      <c r="C84" s="104"/>
      <c r="D84" s="105"/>
    </row>
    <row r="85" spans="1:4" ht="24">
      <c r="A85" s="106" t="s">
        <v>7</v>
      </c>
      <c r="B85" s="108">
        <f>B83-B68</f>
        <v>15300</v>
      </c>
      <c r="C85" s="81">
        <f>C83-C68</f>
        <v>-8663.699999999953</v>
      </c>
      <c r="D85" s="16"/>
    </row>
    <row r="86" spans="1:4" ht="24">
      <c r="A86" s="110" t="s">
        <v>8</v>
      </c>
      <c r="B86" s="112">
        <v>7300</v>
      </c>
      <c r="C86" s="112">
        <f>C87+C90+C93</f>
        <v>0</v>
      </c>
      <c r="D86" s="16"/>
    </row>
    <row r="87" spans="1:4" ht="14.25">
      <c r="A87" s="106" t="s">
        <v>9</v>
      </c>
      <c r="B87" s="115">
        <f>B88+B89</f>
        <v>7300</v>
      </c>
      <c r="C87" s="115">
        <v>0</v>
      </c>
      <c r="D87" s="16"/>
    </row>
    <row r="88" spans="1:4" ht="24.75">
      <c r="A88" s="91" t="s">
        <v>10</v>
      </c>
      <c r="B88" s="118">
        <v>10000</v>
      </c>
      <c r="C88" s="118">
        <v>0</v>
      </c>
      <c r="D88" s="16"/>
    </row>
    <row r="89" spans="1:4" ht="24.75">
      <c r="A89" s="91" t="s">
        <v>11</v>
      </c>
      <c r="B89" s="120">
        <v>-2700</v>
      </c>
      <c r="C89" s="120">
        <v>0</v>
      </c>
      <c r="D89" s="16"/>
    </row>
    <row r="90" spans="1:4" ht="24">
      <c r="A90" s="106" t="s">
        <v>55</v>
      </c>
      <c r="B90" s="123">
        <f>B91+B92</f>
        <v>0</v>
      </c>
      <c r="C90" s="123">
        <f>C91+C92</f>
        <v>0</v>
      </c>
      <c r="D90" s="16"/>
    </row>
    <row r="91" spans="1:4" ht="24.75">
      <c r="A91" s="91" t="s">
        <v>12</v>
      </c>
      <c r="B91" s="120">
        <v>0</v>
      </c>
      <c r="C91" s="120">
        <v>0</v>
      </c>
      <c r="D91" s="16"/>
    </row>
    <row r="92" spans="1:4" ht="36.75">
      <c r="A92" s="91" t="s">
        <v>13</v>
      </c>
      <c r="B92" s="120">
        <v>0</v>
      </c>
      <c r="C92" s="120">
        <v>0</v>
      </c>
      <c r="D92" s="16"/>
    </row>
    <row r="93" spans="1:4" ht="24">
      <c r="A93" s="88" t="s">
        <v>82</v>
      </c>
      <c r="B93" s="124">
        <v>0</v>
      </c>
      <c r="C93" s="124">
        <v>0</v>
      </c>
      <c r="D93" s="16"/>
    </row>
    <row r="94" spans="1:4" ht="24">
      <c r="A94" s="106" t="s">
        <v>14</v>
      </c>
      <c r="B94" s="124">
        <f>B85-B86</f>
        <v>8000</v>
      </c>
      <c r="C94" s="124">
        <f>C85-C86</f>
        <v>-8663.699999999953</v>
      </c>
      <c r="D94" s="16"/>
    </row>
    <row r="95" spans="1:4" ht="12.75">
      <c r="A95" s="80"/>
      <c r="B95" s="26"/>
      <c r="C95" s="25"/>
      <c r="D95" s="16"/>
    </row>
    <row r="96" ht="12.75">
      <c r="A96" s="16"/>
    </row>
    <row r="97" ht="12.75">
      <c r="A97" s="16"/>
    </row>
  </sheetData>
  <sheetProtection/>
  <mergeCells count="5">
    <mergeCell ref="A1:D1"/>
    <mergeCell ref="A2:A5"/>
    <mergeCell ref="B2:B5"/>
    <mergeCell ref="C2:C5"/>
    <mergeCell ref="D2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J94"/>
  <sheetViews>
    <sheetView zoomScalePageLayoutView="0" workbookViewId="0" topLeftCell="A54">
      <selection activeCell="A96" sqref="A96:F101"/>
    </sheetView>
  </sheetViews>
  <sheetFormatPr defaultColWidth="8.875" defaultRowHeight="12.75"/>
  <cols>
    <col min="1" max="1" width="44.375" style="80" customWidth="1"/>
    <col min="2" max="2" width="15.25390625" style="26" customWidth="1"/>
    <col min="3" max="3" width="15.25390625" style="26" hidden="1" customWidth="1"/>
    <col min="4" max="4" width="16.00390625" style="25" customWidth="1"/>
    <col min="5" max="5" width="13.875" style="16" hidden="1" customWidth="1"/>
    <col min="6" max="6" width="13.75390625" style="16" customWidth="1"/>
    <col min="7" max="7" width="9.125" style="77" customWidth="1"/>
    <col min="8" max="16384" width="8.875" style="77" customWidth="1"/>
  </cols>
  <sheetData>
    <row r="1" spans="1:6" ht="39" customHeight="1" thickBot="1">
      <c r="A1" s="133" t="s">
        <v>109</v>
      </c>
      <c r="B1" s="133"/>
      <c r="C1" s="133"/>
      <c r="D1" s="133"/>
      <c r="E1" s="133"/>
      <c r="F1" s="133"/>
    </row>
    <row r="2" spans="1:6" ht="12.75">
      <c r="A2" s="154" t="s">
        <v>15</v>
      </c>
      <c r="B2" s="146" t="s">
        <v>86</v>
      </c>
      <c r="C2" s="18"/>
      <c r="D2" s="149" t="s">
        <v>110</v>
      </c>
      <c r="E2" s="6"/>
      <c r="F2" s="143" t="s">
        <v>0</v>
      </c>
    </row>
    <row r="3" spans="1:6" ht="12.75" customHeight="1">
      <c r="A3" s="155"/>
      <c r="B3" s="147"/>
      <c r="C3" s="19"/>
      <c r="D3" s="150"/>
      <c r="E3" s="8"/>
      <c r="F3" s="144"/>
    </row>
    <row r="4" spans="1:6" ht="12.75">
      <c r="A4" s="155"/>
      <c r="B4" s="147"/>
      <c r="C4" s="19"/>
      <c r="D4" s="150"/>
      <c r="E4" s="8"/>
      <c r="F4" s="144"/>
    </row>
    <row r="5" spans="1:6" ht="26.25" customHeight="1">
      <c r="A5" s="156"/>
      <c r="B5" s="148"/>
      <c r="C5" s="20"/>
      <c r="D5" s="151"/>
      <c r="E5" s="10"/>
      <c r="F5" s="145"/>
    </row>
    <row r="6" spans="1:6" s="78" customFormat="1" ht="12.75">
      <c r="A6" s="8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14.25">
      <c r="A7" s="88" t="s">
        <v>25</v>
      </c>
      <c r="B7" s="89">
        <f>B8+B9+B10+B11</f>
        <v>170694</v>
      </c>
      <c r="C7" s="89"/>
      <c r="D7" s="89">
        <f>D8+D9+D10+D11</f>
        <v>115589.09999999999</v>
      </c>
      <c r="E7" s="90"/>
      <c r="F7" s="90">
        <f aca="true" t="shared" si="0" ref="F7:F15">(D7/B7)*100</f>
        <v>67.7171429575732</v>
      </c>
    </row>
    <row r="8" spans="1:6" ht="60" customHeight="1">
      <c r="A8" s="91" t="s">
        <v>50</v>
      </c>
      <c r="B8" s="92">
        <v>168237</v>
      </c>
      <c r="C8" s="92"/>
      <c r="D8" s="92">
        <v>114862.9</v>
      </c>
      <c r="E8" s="93"/>
      <c r="F8" s="93">
        <f t="shared" si="0"/>
        <v>68.27445805619453</v>
      </c>
    </row>
    <row r="9" spans="1:6" ht="95.25" customHeight="1">
      <c r="A9" s="91" t="s">
        <v>40</v>
      </c>
      <c r="B9" s="92">
        <v>506</v>
      </c>
      <c r="C9" s="92"/>
      <c r="D9" s="92">
        <v>57.6</v>
      </c>
      <c r="E9" s="93"/>
      <c r="F9" s="93">
        <f t="shared" si="0"/>
        <v>11.383399209486168</v>
      </c>
    </row>
    <row r="10" spans="1:6" ht="36.75" customHeight="1">
      <c r="A10" s="91" t="s">
        <v>41</v>
      </c>
      <c r="B10" s="92">
        <v>1681</v>
      </c>
      <c r="C10" s="92"/>
      <c r="D10" s="92">
        <v>616.4</v>
      </c>
      <c r="E10" s="93"/>
      <c r="F10" s="93">
        <f t="shared" si="0"/>
        <v>36.6686496133254</v>
      </c>
    </row>
    <row r="11" spans="1:6" ht="72.75">
      <c r="A11" s="91" t="s">
        <v>58</v>
      </c>
      <c r="B11" s="92">
        <v>270</v>
      </c>
      <c r="C11" s="92"/>
      <c r="D11" s="92">
        <v>52.2</v>
      </c>
      <c r="E11" s="93"/>
      <c r="F11" s="93">
        <f t="shared" si="0"/>
        <v>19.333333333333336</v>
      </c>
    </row>
    <row r="12" spans="1:6" ht="24">
      <c r="A12" s="88" t="s">
        <v>1</v>
      </c>
      <c r="B12" s="89">
        <f>B13+B14+B15+B16</f>
        <v>6788</v>
      </c>
      <c r="C12" s="89"/>
      <c r="D12" s="89">
        <f>D13+D14+D15+D16</f>
        <v>4742</v>
      </c>
      <c r="E12" s="90"/>
      <c r="F12" s="90">
        <f t="shared" si="0"/>
        <v>69.85857395403654</v>
      </c>
    </row>
    <row r="13" spans="1:6" ht="60.75">
      <c r="A13" s="91" t="s">
        <v>2</v>
      </c>
      <c r="B13" s="92">
        <v>3301</v>
      </c>
      <c r="C13" s="92"/>
      <c r="D13" s="92">
        <v>1900.8</v>
      </c>
      <c r="E13" s="93"/>
      <c r="F13" s="93">
        <f t="shared" si="0"/>
        <v>57.58255074219933</v>
      </c>
    </row>
    <row r="14" spans="1:6" ht="74.25" customHeight="1">
      <c r="A14" s="91" t="s">
        <v>3</v>
      </c>
      <c r="B14" s="92">
        <v>49</v>
      </c>
      <c r="C14" s="92"/>
      <c r="D14" s="92">
        <v>20.4</v>
      </c>
      <c r="E14" s="93"/>
      <c r="F14" s="93">
        <f t="shared" si="0"/>
        <v>41.63265306122449</v>
      </c>
    </row>
    <row r="15" spans="1:6" ht="60.75">
      <c r="A15" s="91" t="s">
        <v>57</v>
      </c>
      <c r="B15" s="92">
        <v>3438</v>
      </c>
      <c r="C15" s="92"/>
      <c r="D15" s="92">
        <v>3195.1</v>
      </c>
      <c r="E15" s="93"/>
      <c r="F15" s="93">
        <f t="shared" si="0"/>
        <v>92.93484584060499</v>
      </c>
    </row>
    <row r="16" spans="1:6" ht="60.75">
      <c r="A16" s="91" t="s">
        <v>4</v>
      </c>
      <c r="B16" s="92">
        <v>0</v>
      </c>
      <c r="C16" s="92"/>
      <c r="D16" s="92">
        <v>-374.3</v>
      </c>
      <c r="E16" s="93"/>
      <c r="F16" s="93">
        <v>0</v>
      </c>
    </row>
    <row r="17" spans="1:6" ht="14.25">
      <c r="A17" s="88" t="s">
        <v>16</v>
      </c>
      <c r="B17" s="89">
        <f>B18+B19+B20</f>
        <v>27653</v>
      </c>
      <c r="C17" s="89"/>
      <c r="D17" s="89">
        <f>D18+D19+D20</f>
        <v>18459.3</v>
      </c>
      <c r="E17" s="90"/>
      <c r="F17" s="90">
        <f>(D17/B17)*100</f>
        <v>66.75333598524573</v>
      </c>
    </row>
    <row r="18" spans="1:6" ht="24.75">
      <c r="A18" s="91" t="s">
        <v>26</v>
      </c>
      <c r="B18" s="92">
        <v>27543</v>
      </c>
      <c r="C18" s="92"/>
      <c r="D18" s="92">
        <v>18396</v>
      </c>
      <c r="E18" s="93"/>
      <c r="F18" s="93">
        <f>(D18/B18)*100</f>
        <v>66.79011000980285</v>
      </c>
    </row>
    <row r="19" spans="1:6" ht="15">
      <c r="A19" s="91" t="s">
        <v>42</v>
      </c>
      <c r="B19" s="92">
        <v>10</v>
      </c>
      <c r="C19" s="92"/>
      <c r="D19" s="92">
        <v>8</v>
      </c>
      <c r="E19" s="93"/>
      <c r="F19" s="93">
        <v>0</v>
      </c>
    </row>
    <row r="20" spans="1:6" ht="25.5" customHeight="1">
      <c r="A20" s="91" t="s">
        <v>60</v>
      </c>
      <c r="B20" s="92">
        <v>100</v>
      </c>
      <c r="C20" s="92"/>
      <c r="D20" s="92">
        <v>55.3</v>
      </c>
      <c r="E20" s="93"/>
      <c r="F20" s="93">
        <f aca="true" t="shared" si="1" ref="F20:F26">(D20/B20)*100</f>
        <v>55.3</v>
      </c>
    </row>
    <row r="21" spans="1:6" ht="14.25">
      <c r="A21" s="88" t="s">
        <v>17</v>
      </c>
      <c r="B21" s="89">
        <f>B22+B24+B23</f>
        <v>27400</v>
      </c>
      <c r="C21" s="89"/>
      <c r="D21" s="89">
        <f>D22+D24+D23</f>
        <v>17581.6</v>
      </c>
      <c r="E21" s="90"/>
      <c r="F21" s="90">
        <f t="shared" si="1"/>
        <v>64.16642335766423</v>
      </c>
    </row>
    <row r="22" spans="1:6" ht="15" customHeight="1">
      <c r="A22" s="91" t="s">
        <v>61</v>
      </c>
      <c r="B22" s="92">
        <v>1590</v>
      </c>
      <c r="C22" s="92"/>
      <c r="D22" s="92">
        <v>409.2</v>
      </c>
      <c r="E22" s="93"/>
      <c r="F22" s="93">
        <f t="shared" si="1"/>
        <v>25.735849056603772</v>
      </c>
    </row>
    <row r="23" spans="1:6" ht="15">
      <c r="A23" s="91" t="s">
        <v>5</v>
      </c>
      <c r="B23" s="92">
        <v>1310</v>
      </c>
      <c r="C23" s="92"/>
      <c r="D23" s="92">
        <v>407.6</v>
      </c>
      <c r="E23" s="93"/>
      <c r="F23" s="93">
        <f t="shared" si="1"/>
        <v>31.114503816793892</v>
      </c>
    </row>
    <row r="24" spans="1:6" ht="13.5" customHeight="1">
      <c r="A24" s="94" t="s">
        <v>18</v>
      </c>
      <c r="B24" s="92">
        <v>24500</v>
      </c>
      <c r="C24" s="92"/>
      <c r="D24" s="92">
        <v>16764.8</v>
      </c>
      <c r="E24" s="93"/>
      <c r="F24" s="93">
        <f t="shared" si="1"/>
        <v>68.4277551020408</v>
      </c>
    </row>
    <row r="25" spans="1:6" ht="14.25">
      <c r="A25" s="88" t="s">
        <v>19</v>
      </c>
      <c r="B25" s="89">
        <f>B26+B28+B27</f>
        <v>8168</v>
      </c>
      <c r="C25" s="89">
        <f>C26+C28</f>
        <v>0</v>
      </c>
      <c r="D25" s="89">
        <f>D26+D28+D27</f>
        <v>5744.4</v>
      </c>
      <c r="E25" s="90">
        <f>E26+E28</f>
        <v>0</v>
      </c>
      <c r="F25" s="90">
        <f t="shared" si="1"/>
        <v>70.32810969637609</v>
      </c>
    </row>
    <row r="26" spans="1:6" ht="27" customHeight="1">
      <c r="A26" s="95" t="s">
        <v>62</v>
      </c>
      <c r="B26" s="92">
        <v>5788</v>
      </c>
      <c r="C26" s="92"/>
      <c r="D26" s="92">
        <v>3631</v>
      </c>
      <c r="E26" s="93"/>
      <c r="F26" s="93">
        <f t="shared" si="1"/>
        <v>62.73324118866621</v>
      </c>
    </row>
    <row r="27" spans="1:6" ht="53.25" customHeight="1" hidden="1">
      <c r="A27" s="95" t="s">
        <v>63</v>
      </c>
      <c r="B27" s="92"/>
      <c r="C27" s="92"/>
      <c r="D27" s="92"/>
      <c r="E27" s="93"/>
      <c r="F27" s="93"/>
    </row>
    <row r="28" spans="1:6" ht="47.25" customHeight="1">
      <c r="A28" s="95" t="s">
        <v>88</v>
      </c>
      <c r="B28" s="92">
        <v>2380</v>
      </c>
      <c r="C28" s="92"/>
      <c r="D28" s="92">
        <v>2113.4</v>
      </c>
      <c r="E28" s="93"/>
      <c r="F28" s="93">
        <f>(D28/B28)*100</f>
        <v>88.79831932773111</v>
      </c>
    </row>
    <row r="29" spans="1:6" ht="24" customHeight="1">
      <c r="A29" s="96" t="s">
        <v>83</v>
      </c>
      <c r="B29" s="89">
        <f>B30</f>
        <v>0</v>
      </c>
      <c r="C29" s="89"/>
      <c r="D29" s="89">
        <f>D30</f>
        <v>0</v>
      </c>
      <c r="E29" s="90"/>
      <c r="F29" s="90"/>
    </row>
    <row r="30" spans="1:6" ht="37.5" customHeight="1">
      <c r="A30" s="94" t="s">
        <v>84</v>
      </c>
      <c r="B30" s="92">
        <v>0</v>
      </c>
      <c r="C30" s="92"/>
      <c r="D30" s="92">
        <v>0</v>
      </c>
      <c r="E30" s="93"/>
      <c r="F30" s="93"/>
    </row>
    <row r="31" spans="1:6" ht="24">
      <c r="A31" s="88" t="s">
        <v>27</v>
      </c>
      <c r="B31" s="89">
        <f>B32+B33+B34</f>
        <v>25641</v>
      </c>
      <c r="C31" s="89"/>
      <c r="D31" s="89">
        <f>D32+D33+D34</f>
        <v>18935.2</v>
      </c>
      <c r="E31" s="90"/>
      <c r="F31" s="90">
        <f>(D31/B31)*100</f>
        <v>73.84735384735384</v>
      </c>
    </row>
    <row r="32" spans="1:6" ht="69.75" customHeight="1">
      <c r="A32" s="91" t="s">
        <v>43</v>
      </c>
      <c r="B32" s="92">
        <v>23828</v>
      </c>
      <c r="C32" s="92"/>
      <c r="D32" s="92">
        <v>17495.3</v>
      </c>
      <c r="E32" s="93"/>
      <c r="F32" s="93">
        <f>(D32/B32)*100</f>
        <v>73.42328353197918</v>
      </c>
    </row>
    <row r="33" spans="1:6" ht="24.75" customHeight="1">
      <c r="A33" s="94" t="s">
        <v>64</v>
      </c>
      <c r="B33" s="92">
        <v>0</v>
      </c>
      <c r="C33" s="92"/>
      <c r="D33" s="92">
        <v>0</v>
      </c>
      <c r="E33" s="93"/>
      <c r="F33" s="93">
        <v>0</v>
      </c>
    </row>
    <row r="34" spans="1:6" ht="69" customHeight="1">
      <c r="A34" s="91" t="s">
        <v>65</v>
      </c>
      <c r="B34" s="92">
        <v>1813</v>
      </c>
      <c r="C34" s="92"/>
      <c r="D34" s="92">
        <v>1439.9</v>
      </c>
      <c r="E34" s="93"/>
      <c r="F34" s="93">
        <f>D34/B34*100</f>
        <v>79.42084942084942</v>
      </c>
    </row>
    <row r="35" spans="1:6" ht="14.25">
      <c r="A35" s="88" t="s">
        <v>28</v>
      </c>
      <c r="B35" s="89">
        <f>B36</f>
        <v>2705</v>
      </c>
      <c r="C35" s="89"/>
      <c r="D35" s="89">
        <f>D36</f>
        <v>2446.5</v>
      </c>
      <c r="E35" s="90"/>
      <c r="F35" s="90">
        <f>(D35/B35)*100</f>
        <v>90.44362292051757</v>
      </c>
    </row>
    <row r="36" spans="1:6" ht="12.75" customHeight="1">
      <c r="A36" s="91" t="s">
        <v>49</v>
      </c>
      <c r="B36" s="92">
        <v>2705</v>
      </c>
      <c r="C36" s="92"/>
      <c r="D36" s="92">
        <v>2446.5</v>
      </c>
      <c r="E36" s="93"/>
      <c r="F36" s="93">
        <f>(D36/B36)*100</f>
        <v>90.44362292051757</v>
      </c>
    </row>
    <row r="37" spans="1:6" ht="24">
      <c r="A37" s="88" t="s">
        <v>44</v>
      </c>
      <c r="B37" s="89">
        <f>B38+B39</f>
        <v>551</v>
      </c>
      <c r="C37" s="89"/>
      <c r="D37" s="89">
        <f>D38+D39</f>
        <v>10903.4</v>
      </c>
      <c r="E37" s="90"/>
      <c r="F37" s="90">
        <f>D37/B37*100</f>
        <v>1978.8384754990925</v>
      </c>
    </row>
    <row r="38" spans="1:6" ht="18" customHeight="1">
      <c r="A38" s="94" t="s">
        <v>66</v>
      </c>
      <c r="B38" s="92">
        <v>300</v>
      </c>
      <c r="C38" s="92"/>
      <c r="D38" s="92">
        <v>267.1</v>
      </c>
      <c r="E38" s="93"/>
      <c r="F38" s="93">
        <f>D38/B38*100</f>
        <v>89.03333333333335</v>
      </c>
    </row>
    <row r="39" spans="1:6" ht="15" customHeight="1">
      <c r="A39" s="91" t="s">
        <v>67</v>
      </c>
      <c r="B39" s="92">
        <v>251</v>
      </c>
      <c r="C39" s="92"/>
      <c r="D39" s="92">
        <v>10636.3</v>
      </c>
      <c r="E39" s="93"/>
      <c r="F39" s="93">
        <f>D39/B39*100</f>
        <v>4237.5697211155375</v>
      </c>
    </row>
    <row r="40" spans="1:6" ht="24">
      <c r="A40" s="88" t="s">
        <v>35</v>
      </c>
      <c r="B40" s="89">
        <f>B41+B42+B43</f>
        <v>2327</v>
      </c>
      <c r="C40" s="89"/>
      <c r="D40" s="89">
        <f>D41+D42+D43</f>
        <v>2324.1</v>
      </c>
      <c r="E40" s="90"/>
      <c r="F40" s="90">
        <f>(D40/B40)*100</f>
        <v>99.87537602062741</v>
      </c>
    </row>
    <row r="41" spans="1:6" ht="21" customHeight="1">
      <c r="A41" s="91" t="s">
        <v>68</v>
      </c>
      <c r="B41" s="92">
        <v>139</v>
      </c>
      <c r="C41" s="92"/>
      <c r="D41" s="92">
        <v>138.2</v>
      </c>
      <c r="E41" s="93"/>
      <c r="F41" s="93">
        <f>D41/B41*100</f>
        <v>99.42446043165467</v>
      </c>
    </row>
    <row r="42" spans="1:6" ht="74.25" customHeight="1">
      <c r="A42" s="97" t="s">
        <v>69</v>
      </c>
      <c r="B42" s="92">
        <v>1057</v>
      </c>
      <c r="C42" s="92"/>
      <c r="D42" s="92">
        <v>1056.8</v>
      </c>
      <c r="E42" s="93"/>
      <c r="F42" s="93">
        <f>D42/B42*100</f>
        <v>99.98107852412488</v>
      </c>
    </row>
    <row r="43" spans="1:6" ht="30" customHeight="1">
      <c r="A43" s="91" t="s">
        <v>70</v>
      </c>
      <c r="B43" s="92">
        <v>1131</v>
      </c>
      <c r="C43" s="92"/>
      <c r="D43" s="92">
        <v>1129.1</v>
      </c>
      <c r="E43" s="93"/>
      <c r="F43" s="93">
        <f>D43/B43*100</f>
        <v>99.83200707338638</v>
      </c>
    </row>
    <row r="44" spans="1:6" ht="14.25">
      <c r="A44" s="88" t="s">
        <v>36</v>
      </c>
      <c r="B44" s="89">
        <f>SUM(B45:B55)</f>
        <v>6315</v>
      </c>
      <c r="C44" s="89"/>
      <c r="D44" s="89">
        <f>SUM(D45:D55)</f>
        <v>3282.2000000000003</v>
      </c>
      <c r="E44" s="90"/>
      <c r="F44" s="90">
        <f>(D44/B44)*100</f>
        <v>51.97466349960413</v>
      </c>
    </row>
    <row r="45" spans="1:6" ht="33.75" customHeight="1">
      <c r="A45" s="94" t="s">
        <v>71</v>
      </c>
      <c r="B45" s="92">
        <v>75</v>
      </c>
      <c r="C45" s="92"/>
      <c r="D45" s="92">
        <v>62</v>
      </c>
      <c r="E45" s="98">
        <v>51</v>
      </c>
      <c r="F45" s="93">
        <f>(D45/B45)*100</f>
        <v>82.66666666666667</v>
      </c>
    </row>
    <row r="46" spans="1:6" ht="51" customHeight="1">
      <c r="A46" s="91" t="s">
        <v>72</v>
      </c>
      <c r="B46" s="92">
        <v>22</v>
      </c>
      <c r="C46" s="92"/>
      <c r="D46" s="92">
        <v>0</v>
      </c>
      <c r="E46" s="98">
        <v>22</v>
      </c>
      <c r="F46" s="93">
        <f>(D46/B46)*100</f>
        <v>0</v>
      </c>
    </row>
    <row r="47" spans="1:6" ht="48" customHeight="1">
      <c r="A47" s="91" t="s">
        <v>6</v>
      </c>
      <c r="B47" s="92">
        <v>553</v>
      </c>
      <c r="C47" s="92"/>
      <c r="D47" s="92">
        <v>415</v>
      </c>
      <c r="E47" s="98">
        <v>71</v>
      </c>
      <c r="F47" s="93">
        <f>(D47/B47)*100</f>
        <v>75.04520795660035</v>
      </c>
    </row>
    <row r="48" spans="1:6" ht="24" customHeight="1">
      <c r="A48" s="91" t="s">
        <v>52</v>
      </c>
      <c r="B48" s="92">
        <v>0</v>
      </c>
      <c r="C48" s="92"/>
      <c r="D48" s="92">
        <v>0</v>
      </c>
      <c r="E48" s="98">
        <v>0</v>
      </c>
      <c r="F48" s="93">
        <v>0</v>
      </c>
    </row>
    <row r="49" spans="1:6" ht="90.75" customHeight="1">
      <c r="A49" s="91" t="s">
        <v>73</v>
      </c>
      <c r="B49" s="92">
        <v>393</v>
      </c>
      <c r="C49" s="92"/>
      <c r="D49" s="92">
        <v>43.1</v>
      </c>
      <c r="E49" s="98">
        <v>121.2</v>
      </c>
      <c r="F49" s="93">
        <f aca="true" t="shared" si="2" ref="F49:F60">D49/B49*100</f>
        <v>10.966921119592875</v>
      </c>
    </row>
    <row r="50" spans="1:6" ht="48.75">
      <c r="A50" s="91" t="s">
        <v>45</v>
      </c>
      <c r="B50" s="92">
        <v>1258</v>
      </c>
      <c r="C50" s="92"/>
      <c r="D50" s="92">
        <v>807.4</v>
      </c>
      <c r="E50" s="98">
        <v>887.3</v>
      </c>
      <c r="F50" s="93">
        <f t="shared" si="2"/>
        <v>64.18124006359301</v>
      </c>
    </row>
    <row r="51" spans="1:6" ht="27" customHeight="1">
      <c r="A51" s="91" t="s">
        <v>74</v>
      </c>
      <c r="B51" s="92">
        <v>416</v>
      </c>
      <c r="C51" s="92"/>
      <c r="D51" s="92">
        <v>300.8</v>
      </c>
      <c r="E51" s="98">
        <v>347.5</v>
      </c>
      <c r="F51" s="93">
        <f t="shared" si="2"/>
        <v>72.3076923076923</v>
      </c>
    </row>
    <row r="52" spans="1:6" ht="54" customHeight="1">
      <c r="A52" s="94" t="s">
        <v>75</v>
      </c>
      <c r="B52" s="92">
        <v>34</v>
      </c>
      <c r="C52" s="92"/>
      <c r="D52" s="92">
        <v>26.9</v>
      </c>
      <c r="E52" s="98">
        <v>87.6</v>
      </c>
      <c r="F52" s="93">
        <f t="shared" si="2"/>
        <v>79.11764705882352</v>
      </c>
    </row>
    <row r="53" spans="1:6" ht="60" customHeight="1">
      <c r="A53" s="91" t="s">
        <v>59</v>
      </c>
      <c r="B53" s="92">
        <v>243</v>
      </c>
      <c r="C53" s="92"/>
      <c r="D53" s="92">
        <v>110.9</v>
      </c>
      <c r="E53" s="98">
        <v>221.8</v>
      </c>
      <c r="F53" s="93">
        <f t="shared" si="2"/>
        <v>45.63786008230453</v>
      </c>
    </row>
    <row r="54" spans="1:6" ht="42" customHeight="1">
      <c r="A54" s="91" t="s">
        <v>76</v>
      </c>
      <c r="B54" s="92">
        <v>105</v>
      </c>
      <c r="C54" s="92"/>
      <c r="D54" s="92">
        <v>5.9</v>
      </c>
      <c r="E54" s="98">
        <v>68.4</v>
      </c>
      <c r="F54" s="93">
        <f t="shared" si="2"/>
        <v>5.6190476190476195</v>
      </c>
    </row>
    <row r="55" spans="1:6" ht="24.75" customHeight="1">
      <c r="A55" s="91" t="s">
        <v>77</v>
      </c>
      <c r="B55" s="92">
        <v>3216</v>
      </c>
      <c r="C55" s="92"/>
      <c r="D55" s="92">
        <v>1510.2</v>
      </c>
      <c r="E55" s="99">
        <v>3536.16</v>
      </c>
      <c r="F55" s="93">
        <f t="shared" si="2"/>
        <v>46.9589552238806</v>
      </c>
    </row>
    <row r="56" spans="1:6" ht="18" customHeight="1">
      <c r="A56" s="88" t="s">
        <v>78</v>
      </c>
      <c r="B56" s="89">
        <v>1207</v>
      </c>
      <c r="C56" s="89"/>
      <c r="D56" s="89">
        <v>1157.8</v>
      </c>
      <c r="E56" s="90"/>
      <c r="F56" s="93">
        <f t="shared" si="2"/>
        <v>95.92377796188897</v>
      </c>
    </row>
    <row r="57" spans="1:6" ht="24">
      <c r="A57" s="88" t="s">
        <v>51</v>
      </c>
      <c r="B57" s="89">
        <f>B7+B12+B17+B21+B25+B31+B35+B37+B40+B44+B56+B29</f>
        <v>279449</v>
      </c>
      <c r="C57" s="89"/>
      <c r="D57" s="89">
        <f>D7+D12+D17+D21+D25+D31+D35+D37+D40+D44+D56</f>
        <v>201165.6</v>
      </c>
      <c r="E57" s="90"/>
      <c r="F57" s="90">
        <f t="shared" si="2"/>
        <v>71.98651632319314</v>
      </c>
    </row>
    <row r="58" spans="1:6" ht="14.25">
      <c r="A58" s="88" t="s">
        <v>32</v>
      </c>
      <c r="B58" s="89">
        <f>B59+B65+B66+B67</f>
        <v>1146319.2000000002</v>
      </c>
      <c r="C58" s="89">
        <f>C59+C65+C66+C67</f>
        <v>0</v>
      </c>
      <c r="D58" s="89">
        <f>D59+D65+D66+D67</f>
        <v>717803.5</v>
      </c>
      <c r="E58" s="90"/>
      <c r="F58" s="90">
        <f t="shared" si="2"/>
        <v>62.61811718760358</v>
      </c>
    </row>
    <row r="59" spans="1:6" ht="24.75" customHeight="1">
      <c r="A59" s="100" t="s">
        <v>79</v>
      </c>
      <c r="B59" s="89">
        <f>B60+B62+B63+B64</f>
        <v>1145705.9000000001</v>
      </c>
      <c r="C59" s="89">
        <f>C61+C62+C63+C64</f>
        <v>0</v>
      </c>
      <c r="D59" s="89">
        <f>D60+D62+D63+D64</f>
        <v>727243.1</v>
      </c>
      <c r="E59" s="90"/>
      <c r="F59" s="90">
        <f t="shared" si="2"/>
        <v>63.47554813150565</v>
      </c>
    </row>
    <row r="60" spans="1:6" ht="24.75" customHeight="1">
      <c r="A60" s="91" t="s">
        <v>80</v>
      </c>
      <c r="B60" s="92">
        <v>335303</v>
      </c>
      <c r="C60" s="92">
        <f>C61</f>
        <v>0</v>
      </c>
      <c r="D60" s="92">
        <v>236613.9</v>
      </c>
      <c r="E60" s="101">
        <f>E61</f>
        <v>0</v>
      </c>
      <c r="F60" s="93">
        <f t="shared" si="2"/>
        <v>70.56718848325247</v>
      </c>
    </row>
    <row r="61" spans="1:6" ht="21.75" customHeight="1" hidden="1">
      <c r="A61" s="91" t="s">
        <v>89</v>
      </c>
      <c r="B61" s="92">
        <v>0</v>
      </c>
      <c r="C61" s="92"/>
      <c r="D61" s="92">
        <v>0</v>
      </c>
      <c r="E61" s="93"/>
      <c r="F61" s="93">
        <v>0</v>
      </c>
    </row>
    <row r="62" spans="1:6" ht="28.5" customHeight="1">
      <c r="A62" s="91" t="s">
        <v>53</v>
      </c>
      <c r="B62" s="92">
        <v>43391.2</v>
      </c>
      <c r="C62" s="92"/>
      <c r="D62" s="92">
        <v>8147.7</v>
      </c>
      <c r="E62" s="93"/>
      <c r="F62" s="93">
        <f>D62/B62*100</f>
        <v>18.77730968491307</v>
      </c>
    </row>
    <row r="63" spans="1:6" ht="21.75" customHeight="1">
      <c r="A63" s="91" t="s">
        <v>81</v>
      </c>
      <c r="B63" s="92">
        <v>745070.6</v>
      </c>
      <c r="C63" s="92"/>
      <c r="D63" s="92">
        <v>473392.1</v>
      </c>
      <c r="E63" s="93"/>
      <c r="F63" s="93">
        <f>D63/B63*100</f>
        <v>63.536542711522905</v>
      </c>
    </row>
    <row r="64" spans="1:6" ht="15">
      <c r="A64" s="91" t="s">
        <v>34</v>
      </c>
      <c r="B64" s="92">
        <v>21941.1</v>
      </c>
      <c r="C64" s="92"/>
      <c r="D64" s="92">
        <v>9089.4</v>
      </c>
      <c r="E64" s="93"/>
      <c r="F64" s="93">
        <f>D64/B64*100</f>
        <v>41.42636422057235</v>
      </c>
    </row>
    <row r="65" spans="1:6" ht="15">
      <c r="A65" s="91" t="s">
        <v>90</v>
      </c>
      <c r="B65" s="92">
        <v>613.3</v>
      </c>
      <c r="C65" s="92"/>
      <c r="D65" s="92">
        <v>613.3</v>
      </c>
      <c r="E65" s="93"/>
      <c r="F65" s="93"/>
    </row>
    <row r="66" spans="1:6" ht="59.25" customHeight="1">
      <c r="A66" s="91" t="s">
        <v>54</v>
      </c>
      <c r="B66" s="92">
        <v>0</v>
      </c>
      <c r="C66" s="92"/>
      <c r="D66" s="92">
        <v>0</v>
      </c>
      <c r="E66" s="93"/>
      <c r="F66" s="93"/>
    </row>
    <row r="67" spans="1:6" ht="35.25" customHeight="1">
      <c r="A67" s="91" t="s">
        <v>56</v>
      </c>
      <c r="B67" s="92">
        <v>0</v>
      </c>
      <c r="C67" s="92"/>
      <c r="D67" s="92">
        <v>-10052.9</v>
      </c>
      <c r="E67" s="93"/>
      <c r="F67" s="93"/>
    </row>
    <row r="68" spans="1:6" ht="14.25">
      <c r="A68" s="88" t="s">
        <v>20</v>
      </c>
      <c r="B68" s="89">
        <f>B57+B58</f>
        <v>1425768.2000000002</v>
      </c>
      <c r="C68" s="89"/>
      <c r="D68" s="89">
        <f>D57+D58</f>
        <v>918969.1</v>
      </c>
      <c r="E68" s="90"/>
      <c r="F68" s="90">
        <f>D68/B68*100</f>
        <v>64.45431312046375</v>
      </c>
    </row>
    <row r="69" spans="1:6" ht="14.25">
      <c r="A69" s="88" t="s">
        <v>21</v>
      </c>
      <c r="B69" s="89"/>
      <c r="C69" s="89"/>
      <c r="D69" s="89"/>
      <c r="E69" s="90"/>
      <c r="F69" s="90"/>
    </row>
    <row r="70" spans="1:6" ht="15">
      <c r="A70" s="91" t="s">
        <v>29</v>
      </c>
      <c r="B70" s="92">
        <v>58133.5</v>
      </c>
      <c r="C70" s="92"/>
      <c r="D70" s="92">
        <v>33850.5</v>
      </c>
      <c r="E70" s="93"/>
      <c r="F70" s="93">
        <f>(D70/B70)*100</f>
        <v>58.22890416025184</v>
      </c>
    </row>
    <row r="71" spans="1:6" ht="15">
      <c r="A71" s="91" t="s">
        <v>33</v>
      </c>
      <c r="B71" s="92">
        <v>161.2</v>
      </c>
      <c r="C71" s="92"/>
      <c r="D71" s="92">
        <v>90.9</v>
      </c>
      <c r="E71" s="93"/>
      <c r="F71" s="93">
        <f>D71/B71*100</f>
        <v>56.389578163771716</v>
      </c>
    </row>
    <row r="72" spans="1:6" ht="24.75">
      <c r="A72" s="91" t="s">
        <v>30</v>
      </c>
      <c r="B72" s="92">
        <v>9618.3</v>
      </c>
      <c r="C72" s="92"/>
      <c r="D72" s="92">
        <v>5965.9</v>
      </c>
      <c r="E72" s="93"/>
      <c r="F72" s="93">
        <f>(D72/B72)*100</f>
        <v>62.02655354896396</v>
      </c>
    </row>
    <row r="73" spans="1:6" ht="15">
      <c r="A73" s="91" t="s">
        <v>31</v>
      </c>
      <c r="B73" s="92">
        <v>138909.8</v>
      </c>
      <c r="C73" s="92"/>
      <c r="D73" s="92">
        <v>75246.5</v>
      </c>
      <c r="E73" s="93"/>
      <c r="F73" s="93">
        <f>(D73/B73)*100</f>
        <v>54.16932426653843</v>
      </c>
    </row>
    <row r="74" spans="1:6" ht="15">
      <c r="A74" s="91" t="s">
        <v>39</v>
      </c>
      <c r="B74" s="92">
        <v>104459.9</v>
      </c>
      <c r="C74" s="92"/>
      <c r="D74" s="92">
        <v>72700.8</v>
      </c>
      <c r="E74" s="93"/>
      <c r="F74" s="93">
        <f>(D74/B74)*100</f>
        <v>69.59685008314196</v>
      </c>
    </row>
    <row r="75" spans="1:6" ht="15">
      <c r="A75" s="91" t="s">
        <v>22</v>
      </c>
      <c r="B75" s="92">
        <v>654014.1</v>
      </c>
      <c r="C75" s="92"/>
      <c r="D75" s="92">
        <v>422133.9</v>
      </c>
      <c r="E75" s="93"/>
      <c r="F75" s="93">
        <f>(D75/B75)*100</f>
        <v>64.54507632174902</v>
      </c>
    </row>
    <row r="76" spans="1:6" ht="15">
      <c r="A76" s="91" t="s">
        <v>38</v>
      </c>
      <c r="B76" s="92">
        <v>60990.3</v>
      </c>
      <c r="C76" s="92"/>
      <c r="D76" s="92">
        <v>39550.7</v>
      </c>
      <c r="E76" s="93"/>
      <c r="F76" s="93">
        <f>(D76/B76)*100</f>
        <v>64.84752493429282</v>
      </c>
    </row>
    <row r="77" spans="1:6" ht="15" hidden="1">
      <c r="A77" s="91" t="s">
        <v>37</v>
      </c>
      <c r="B77" s="92"/>
      <c r="C77" s="92"/>
      <c r="D77" s="92"/>
      <c r="E77" s="93"/>
      <c r="F77" s="93"/>
    </row>
    <row r="78" spans="1:6" ht="15">
      <c r="A78" s="91" t="s">
        <v>37</v>
      </c>
      <c r="B78" s="92">
        <v>2488</v>
      </c>
      <c r="C78" s="92"/>
      <c r="D78" s="92">
        <v>1628</v>
      </c>
      <c r="E78" s="93"/>
      <c r="F78" s="93"/>
    </row>
    <row r="79" spans="1:6" ht="15">
      <c r="A79" s="91" t="s">
        <v>23</v>
      </c>
      <c r="B79" s="92">
        <v>393853.9</v>
      </c>
      <c r="C79" s="92"/>
      <c r="D79" s="92">
        <v>232196.7</v>
      </c>
      <c r="E79" s="93"/>
      <c r="F79" s="93">
        <f>(D79/B79)*100</f>
        <v>58.9550338336119</v>
      </c>
    </row>
    <row r="80" spans="1:6" ht="15">
      <c r="A80" s="91" t="s">
        <v>46</v>
      </c>
      <c r="B80" s="92">
        <v>22600.1</v>
      </c>
      <c r="C80" s="92"/>
      <c r="D80" s="92">
        <v>14915.5</v>
      </c>
      <c r="E80" s="93"/>
      <c r="F80" s="93">
        <f>(D80/B80)*100</f>
        <v>65.99749558630272</v>
      </c>
    </row>
    <row r="81" spans="1:6" ht="15">
      <c r="A81" s="91" t="s">
        <v>47</v>
      </c>
      <c r="B81" s="92">
        <v>6887</v>
      </c>
      <c r="C81" s="92"/>
      <c r="D81" s="92">
        <v>4551.7</v>
      </c>
      <c r="E81" s="93"/>
      <c r="F81" s="93">
        <f>(D81/B81)*100</f>
        <v>66.09118629301582</v>
      </c>
    </row>
    <row r="82" spans="1:6" ht="15">
      <c r="A82" s="91" t="s">
        <v>48</v>
      </c>
      <c r="B82" s="92">
        <v>700</v>
      </c>
      <c r="C82" s="92"/>
      <c r="D82" s="92">
        <v>51.7</v>
      </c>
      <c r="E82" s="93"/>
      <c r="F82" s="93">
        <f>(D82/B82)*100</f>
        <v>7.385714285714286</v>
      </c>
    </row>
    <row r="83" spans="1:7" ht="14.25">
      <c r="A83" s="88" t="s">
        <v>24</v>
      </c>
      <c r="B83" s="89">
        <f>SUM(B70:B82)</f>
        <v>1452816.1</v>
      </c>
      <c r="C83" s="89">
        <f>SUM(C70:C82)</f>
        <v>0</v>
      </c>
      <c r="D83" s="89">
        <f>SUM(D70:D82)</f>
        <v>902882.7999999998</v>
      </c>
      <c r="E83" s="90">
        <f>SUM(E70:E82)</f>
        <v>0</v>
      </c>
      <c r="F83" s="90">
        <f>D83/B83*100</f>
        <v>62.147081106824174</v>
      </c>
      <c r="G83" s="79"/>
    </row>
    <row r="84" spans="1:6" ht="15.75">
      <c r="A84" s="102"/>
      <c r="B84" s="103"/>
      <c r="C84" s="103"/>
      <c r="D84" s="104"/>
      <c r="E84" s="105"/>
      <c r="F84" s="105"/>
    </row>
    <row r="85" spans="1:4" ht="24">
      <c r="A85" s="106" t="s">
        <v>7</v>
      </c>
      <c r="B85" s="108">
        <f>B83-B68</f>
        <v>27047.899999999907</v>
      </c>
      <c r="C85" s="109"/>
      <c r="D85" s="81">
        <f>D83-D68</f>
        <v>-16086.300000000163</v>
      </c>
    </row>
    <row r="86" spans="1:4" ht="24">
      <c r="A86" s="110" t="s">
        <v>8</v>
      </c>
      <c r="B86" s="112">
        <v>17026.4</v>
      </c>
      <c r="C86" s="113"/>
      <c r="D86" s="81">
        <f>D87+D90+D93</f>
        <v>0</v>
      </c>
    </row>
    <row r="87" spans="1:4" ht="14.25">
      <c r="A87" s="106" t="s">
        <v>9</v>
      </c>
      <c r="B87" s="115">
        <f>B88+B89</f>
        <v>17026.4</v>
      </c>
      <c r="C87" s="116"/>
      <c r="D87" s="81">
        <v>0</v>
      </c>
    </row>
    <row r="88" spans="1:4" ht="24.75">
      <c r="A88" s="91" t="s">
        <v>10</v>
      </c>
      <c r="B88" s="118">
        <v>19726.4</v>
      </c>
      <c r="C88" s="119"/>
      <c r="D88" s="81">
        <v>0</v>
      </c>
    </row>
    <row r="89" spans="1:4" ht="24.75">
      <c r="A89" s="91" t="s">
        <v>11</v>
      </c>
      <c r="B89" s="120">
        <v>-2700</v>
      </c>
      <c r="C89" s="121"/>
      <c r="D89" s="81">
        <v>0</v>
      </c>
    </row>
    <row r="90" spans="1:4" ht="24">
      <c r="A90" s="106" t="s">
        <v>55</v>
      </c>
      <c r="B90" s="123">
        <f>B91+B92</f>
        <v>0</v>
      </c>
      <c r="C90" s="109"/>
      <c r="D90" s="81">
        <f>D91+D92</f>
        <v>0</v>
      </c>
    </row>
    <row r="91" spans="1:10" ht="36.75">
      <c r="A91" s="91" t="s">
        <v>12</v>
      </c>
      <c r="B91" s="120">
        <v>0</v>
      </c>
      <c r="C91" s="121"/>
      <c r="D91" s="81">
        <v>0</v>
      </c>
      <c r="J91" s="77" t="s">
        <v>95</v>
      </c>
    </row>
    <row r="92" spans="1:4" ht="36.75">
      <c r="A92" s="91" t="s">
        <v>13</v>
      </c>
      <c r="B92" s="120">
        <v>0</v>
      </c>
      <c r="C92" s="121"/>
      <c r="D92" s="81">
        <v>0</v>
      </c>
    </row>
    <row r="93" spans="1:4" ht="24.75">
      <c r="A93" s="88" t="s">
        <v>82</v>
      </c>
      <c r="B93" s="124">
        <v>0</v>
      </c>
      <c r="C93" s="121"/>
      <c r="D93" s="81">
        <v>0</v>
      </c>
    </row>
    <row r="94" spans="1:4" ht="24">
      <c r="A94" s="106" t="s">
        <v>14</v>
      </c>
      <c r="B94" s="124">
        <f>B85-B86</f>
        <v>10021.499999999905</v>
      </c>
      <c r="C94" s="125"/>
      <c r="D94" s="81">
        <f>D85-D86</f>
        <v>-16086.300000000163</v>
      </c>
    </row>
    <row r="95" ht="29.25" customHeight="1"/>
    <row r="97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J94"/>
  <sheetViews>
    <sheetView zoomScalePageLayoutView="0" workbookViewId="0" topLeftCell="A72">
      <selection activeCell="A76" sqref="A76"/>
    </sheetView>
  </sheetViews>
  <sheetFormatPr defaultColWidth="8.875" defaultRowHeight="12.75"/>
  <cols>
    <col min="1" max="1" width="44.375" style="80" customWidth="1"/>
    <col min="2" max="2" width="15.25390625" style="26" customWidth="1"/>
    <col min="3" max="3" width="15.25390625" style="26" hidden="1" customWidth="1"/>
    <col min="4" max="4" width="16.00390625" style="25" customWidth="1"/>
    <col min="5" max="5" width="13.875" style="16" hidden="1" customWidth="1"/>
    <col min="6" max="6" width="13.75390625" style="16" customWidth="1"/>
    <col min="7" max="7" width="9.125" style="77" customWidth="1"/>
    <col min="8" max="16384" width="8.875" style="77" customWidth="1"/>
  </cols>
  <sheetData>
    <row r="1" spans="1:6" ht="39" customHeight="1" thickBot="1">
      <c r="A1" s="133" t="s">
        <v>111</v>
      </c>
      <c r="B1" s="133"/>
      <c r="C1" s="133"/>
      <c r="D1" s="133"/>
      <c r="E1" s="133"/>
      <c r="F1" s="133"/>
    </row>
    <row r="2" spans="1:6" ht="12.75">
      <c r="A2" s="154" t="s">
        <v>15</v>
      </c>
      <c r="B2" s="146" t="s">
        <v>86</v>
      </c>
      <c r="C2" s="18"/>
      <c r="D2" s="149" t="s">
        <v>112</v>
      </c>
      <c r="E2" s="6"/>
      <c r="F2" s="143" t="s">
        <v>0</v>
      </c>
    </row>
    <row r="3" spans="1:6" ht="12.75" customHeight="1">
      <c r="A3" s="155"/>
      <c r="B3" s="147"/>
      <c r="C3" s="19"/>
      <c r="D3" s="150"/>
      <c r="E3" s="8"/>
      <c r="F3" s="144"/>
    </row>
    <row r="4" spans="1:6" ht="12.75">
      <c r="A4" s="155"/>
      <c r="B4" s="147"/>
      <c r="C4" s="19"/>
      <c r="D4" s="150"/>
      <c r="E4" s="8"/>
      <c r="F4" s="144"/>
    </row>
    <row r="5" spans="1:6" ht="26.25" customHeight="1">
      <c r="A5" s="156"/>
      <c r="B5" s="148"/>
      <c r="C5" s="20"/>
      <c r="D5" s="151"/>
      <c r="E5" s="10"/>
      <c r="F5" s="145"/>
    </row>
    <row r="6" spans="1:6" s="78" customFormat="1" ht="12.75">
      <c r="A6" s="87">
        <v>1</v>
      </c>
      <c r="B6" s="21">
        <v>3</v>
      </c>
      <c r="C6" s="22"/>
      <c r="D6" s="22">
        <v>4</v>
      </c>
      <c r="E6" s="11"/>
      <c r="F6" s="11">
        <v>5</v>
      </c>
    </row>
    <row r="7" spans="1:6" ht="14.25">
      <c r="A7" s="88" t="s">
        <v>25</v>
      </c>
      <c r="B7" s="89">
        <f>B8+B9+B10+B11</f>
        <v>173694</v>
      </c>
      <c r="C7" s="89"/>
      <c r="D7" s="89">
        <f>D8+D9+D10+D11</f>
        <v>129218.8</v>
      </c>
      <c r="E7" s="90"/>
      <c r="F7" s="90">
        <f aca="true" t="shared" si="0" ref="F7:F15">(D7/B7)*100</f>
        <v>74.3945098852004</v>
      </c>
    </row>
    <row r="8" spans="1:6" ht="60" customHeight="1">
      <c r="A8" s="91" t="s">
        <v>50</v>
      </c>
      <c r="B8" s="92">
        <v>171237</v>
      </c>
      <c r="C8" s="92"/>
      <c r="D8" s="92">
        <v>128434.1</v>
      </c>
      <c r="E8" s="93"/>
      <c r="F8" s="93">
        <f t="shared" si="0"/>
        <v>75.00370831070389</v>
      </c>
    </row>
    <row r="9" spans="1:6" ht="95.25" customHeight="1">
      <c r="A9" s="91" t="s">
        <v>40</v>
      </c>
      <c r="B9" s="92">
        <v>506</v>
      </c>
      <c r="C9" s="92"/>
      <c r="D9" s="92">
        <v>62.6</v>
      </c>
      <c r="E9" s="93"/>
      <c r="F9" s="93">
        <f t="shared" si="0"/>
        <v>12.371541501976285</v>
      </c>
    </row>
    <row r="10" spans="1:6" ht="36.75" customHeight="1">
      <c r="A10" s="91" t="s">
        <v>41</v>
      </c>
      <c r="B10" s="92">
        <v>1681</v>
      </c>
      <c r="C10" s="92"/>
      <c r="D10" s="92">
        <v>662.9</v>
      </c>
      <c r="E10" s="93"/>
      <c r="F10" s="93">
        <f t="shared" si="0"/>
        <v>39.43486020226056</v>
      </c>
    </row>
    <row r="11" spans="1:6" ht="72.75">
      <c r="A11" s="91" t="s">
        <v>58</v>
      </c>
      <c r="B11" s="92">
        <v>270</v>
      </c>
      <c r="C11" s="92"/>
      <c r="D11" s="92">
        <v>59.2</v>
      </c>
      <c r="E11" s="93"/>
      <c r="F11" s="93">
        <f t="shared" si="0"/>
        <v>21.925925925925927</v>
      </c>
    </row>
    <row r="12" spans="1:6" ht="24">
      <c r="A12" s="88" t="s">
        <v>1</v>
      </c>
      <c r="B12" s="89">
        <f>B13+B14+B15+B16</f>
        <v>6788</v>
      </c>
      <c r="C12" s="89"/>
      <c r="D12" s="89">
        <f>D13+D14+D15+D16</f>
        <v>5413.1</v>
      </c>
      <c r="E12" s="90"/>
      <c r="F12" s="90">
        <f t="shared" si="0"/>
        <v>79.74513847967</v>
      </c>
    </row>
    <row r="13" spans="1:6" ht="60.75">
      <c r="A13" s="91" t="s">
        <v>2</v>
      </c>
      <c r="B13" s="92">
        <v>3301</v>
      </c>
      <c r="C13" s="92"/>
      <c r="D13" s="92">
        <v>2188.9</v>
      </c>
      <c r="E13" s="93"/>
      <c r="F13" s="93">
        <f t="shared" si="0"/>
        <v>66.3102090275674</v>
      </c>
    </row>
    <row r="14" spans="1:6" ht="74.25" customHeight="1">
      <c r="A14" s="91" t="s">
        <v>3</v>
      </c>
      <c r="B14" s="92">
        <v>49</v>
      </c>
      <c r="C14" s="92"/>
      <c r="D14" s="92">
        <v>23.2</v>
      </c>
      <c r="E14" s="93"/>
      <c r="F14" s="93">
        <f t="shared" si="0"/>
        <v>47.3469387755102</v>
      </c>
    </row>
    <row r="15" spans="1:6" ht="60.75">
      <c r="A15" s="91" t="s">
        <v>57</v>
      </c>
      <c r="B15" s="92">
        <v>3438</v>
      </c>
      <c r="C15" s="92"/>
      <c r="D15" s="92">
        <v>3654</v>
      </c>
      <c r="E15" s="93"/>
      <c r="F15" s="93">
        <f t="shared" si="0"/>
        <v>106.28272251308901</v>
      </c>
    </row>
    <row r="16" spans="1:6" ht="60.75">
      <c r="A16" s="91" t="s">
        <v>4</v>
      </c>
      <c r="B16" s="92">
        <v>0</v>
      </c>
      <c r="C16" s="92"/>
      <c r="D16" s="92">
        <v>-453</v>
      </c>
      <c r="E16" s="93"/>
      <c r="F16" s="93">
        <v>0</v>
      </c>
    </row>
    <row r="17" spans="1:6" ht="14.25">
      <c r="A17" s="88" t="s">
        <v>16</v>
      </c>
      <c r="B17" s="89">
        <f>B18+B19+B20</f>
        <v>26596</v>
      </c>
      <c r="C17" s="89"/>
      <c r="D17" s="89">
        <f>D18+D19+D20</f>
        <v>18868.499999999996</v>
      </c>
      <c r="E17" s="90"/>
      <c r="F17" s="90">
        <f>(D17/B17)*100</f>
        <v>70.94487892916227</v>
      </c>
    </row>
    <row r="18" spans="1:6" ht="24.75">
      <c r="A18" s="91" t="s">
        <v>26</v>
      </c>
      <c r="B18" s="92">
        <v>26483</v>
      </c>
      <c r="C18" s="92"/>
      <c r="D18" s="92">
        <v>18796.6</v>
      </c>
      <c r="E18" s="93"/>
      <c r="F18" s="93">
        <f>(D18/B18)*100</f>
        <v>70.97609787410791</v>
      </c>
    </row>
    <row r="19" spans="1:6" ht="15">
      <c r="A19" s="91" t="s">
        <v>42</v>
      </c>
      <c r="B19" s="92">
        <v>13</v>
      </c>
      <c r="C19" s="92"/>
      <c r="D19" s="92">
        <v>11.8</v>
      </c>
      <c r="E19" s="93"/>
      <c r="F19" s="93">
        <v>0</v>
      </c>
    </row>
    <row r="20" spans="1:6" ht="25.5" customHeight="1">
      <c r="A20" s="91" t="s">
        <v>60</v>
      </c>
      <c r="B20" s="92">
        <v>100</v>
      </c>
      <c r="C20" s="92"/>
      <c r="D20" s="92">
        <v>60.1</v>
      </c>
      <c r="E20" s="93"/>
      <c r="F20" s="93">
        <f aca="true" t="shared" si="1" ref="F20:F26">(D20/B20)*100</f>
        <v>60.099999999999994</v>
      </c>
    </row>
    <row r="21" spans="1:6" ht="14.25">
      <c r="A21" s="88" t="s">
        <v>17</v>
      </c>
      <c r="B21" s="89">
        <f>B22+B24+B23</f>
        <v>27400</v>
      </c>
      <c r="C21" s="89"/>
      <c r="D21" s="89">
        <f>D22+D24+D23</f>
        <v>18499.2</v>
      </c>
      <c r="E21" s="90"/>
      <c r="F21" s="90">
        <f t="shared" si="1"/>
        <v>67.5153284671533</v>
      </c>
    </row>
    <row r="22" spans="1:6" ht="15" customHeight="1">
      <c r="A22" s="91" t="s">
        <v>61</v>
      </c>
      <c r="B22" s="92">
        <v>1590</v>
      </c>
      <c r="C22" s="92"/>
      <c r="D22" s="92">
        <v>740.9</v>
      </c>
      <c r="E22" s="93"/>
      <c r="F22" s="93">
        <f t="shared" si="1"/>
        <v>46.59748427672955</v>
      </c>
    </row>
    <row r="23" spans="1:6" ht="15">
      <c r="A23" s="91" t="s">
        <v>5</v>
      </c>
      <c r="B23" s="92">
        <v>1310</v>
      </c>
      <c r="C23" s="92"/>
      <c r="D23" s="92">
        <v>502.5</v>
      </c>
      <c r="E23" s="93"/>
      <c r="F23" s="93">
        <f t="shared" si="1"/>
        <v>38.3587786259542</v>
      </c>
    </row>
    <row r="24" spans="1:6" ht="13.5" customHeight="1">
      <c r="A24" s="94" t="s">
        <v>18</v>
      </c>
      <c r="B24" s="92">
        <v>24500</v>
      </c>
      <c r="C24" s="92"/>
      <c r="D24" s="92">
        <v>17255.8</v>
      </c>
      <c r="E24" s="93"/>
      <c r="F24" s="93">
        <f t="shared" si="1"/>
        <v>70.43183673469387</v>
      </c>
    </row>
    <row r="25" spans="1:6" ht="14.25">
      <c r="A25" s="88" t="s">
        <v>19</v>
      </c>
      <c r="B25" s="89">
        <f>B26+B28+B27</f>
        <v>8768</v>
      </c>
      <c r="C25" s="89">
        <f>C26+C28</f>
        <v>0</v>
      </c>
      <c r="D25" s="89">
        <f>D26+D28+D27</f>
        <v>6486.1</v>
      </c>
      <c r="E25" s="90">
        <f>E26+E28</f>
        <v>0</v>
      </c>
      <c r="F25" s="90">
        <f t="shared" si="1"/>
        <v>73.97468065693431</v>
      </c>
    </row>
    <row r="26" spans="1:6" ht="27" customHeight="1">
      <c r="A26" s="95" t="s">
        <v>62</v>
      </c>
      <c r="B26" s="92">
        <v>5788</v>
      </c>
      <c r="C26" s="92"/>
      <c r="D26" s="92">
        <v>4075.5</v>
      </c>
      <c r="E26" s="93"/>
      <c r="F26" s="93">
        <f t="shared" si="1"/>
        <v>70.41292328956462</v>
      </c>
    </row>
    <row r="27" spans="1:6" ht="53.25" customHeight="1" hidden="1">
      <c r="A27" s="95" t="s">
        <v>63</v>
      </c>
      <c r="B27" s="92"/>
      <c r="C27" s="92"/>
      <c r="D27" s="92"/>
      <c r="E27" s="93"/>
      <c r="F27" s="93"/>
    </row>
    <row r="28" spans="1:6" ht="47.25" customHeight="1">
      <c r="A28" s="95" t="s">
        <v>88</v>
      </c>
      <c r="B28" s="92">
        <v>2980</v>
      </c>
      <c r="C28" s="92"/>
      <c r="D28" s="92">
        <v>2410.6</v>
      </c>
      <c r="E28" s="93"/>
      <c r="F28" s="93">
        <f>(D28/B28)*100</f>
        <v>80.89261744966443</v>
      </c>
    </row>
    <row r="29" spans="1:6" ht="24" customHeight="1">
      <c r="A29" s="96" t="s">
        <v>83</v>
      </c>
      <c r="B29" s="89">
        <f>B30</f>
        <v>0</v>
      </c>
      <c r="C29" s="89"/>
      <c r="D29" s="89">
        <f>D30</f>
        <v>0</v>
      </c>
      <c r="E29" s="90"/>
      <c r="F29" s="90"/>
    </row>
    <row r="30" spans="1:6" ht="37.5" customHeight="1">
      <c r="A30" s="94" t="s">
        <v>84</v>
      </c>
      <c r="B30" s="92">
        <v>0</v>
      </c>
      <c r="C30" s="92"/>
      <c r="D30" s="92">
        <v>0</v>
      </c>
      <c r="E30" s="93"/>
      <c r="F30" s="93"/>
    </row>
    <row r="31" spans="1:6" ht="24">
      <c r="A31" s="88" t="s">
        <v>27</v>
      </c>
      <c r="B31" s="89">
        <f>B32+B33+B34</f>
        <v>25641</v>
      </c>
      <c r="C31" s="89"/>
      <c r="D31" s="89">
        <f>D32+D33+D34</f>
        <v>22235.1</v>
      </c>
      <c r="E31" s="90"/>
      <c r="F31" s="90">
        <f>(D31/B31)*100</f>
        <v>86.71697671697672</v>
      </c>
    </row>
    <row r="32" spans="1:6" ht="69.75" customHeight="1">
      <c r="A32" s="91" t="s">
        <v>43</v>
      </c>
      <c r="B32" s="92">
        <v>23828</v>
      </c>
      <c r="C32" s="92"/>
      <c r="D32" s="92">
        <v>20681.5</v>
      </c>
      <c r="E32" s="93"/>
      <c r="F32" s="93">
        <f>(D32/B32)*100</f>
        <v>86.79494712103408</v>
      </c>
    </row>
    <row r="33" spans="1:6" ht="24.75" customHeight="1">
      <c r="A33" s="94" t="s">
        <v>64</v>
      </c>
      <c r="B33" s="92">
        <v>0</v>
      </c>
      <c r="C33" s="92"/>
      <c r="D33" s="92">
        <v>0</v>
      </c>
      <c r="E33" s="93"/>
      <c r="F33" s="93">
        <v>0</v>
      </c>
    </row>
    <row r="34" spans="1:6" ht="69" customHeight="1">
      <c r="A34" s="91" t="s">
        <v>65</v>
      </c>
      <c r="B34" s="92">
        <v>1813</v>
      </c>
      <c r="C34" s="92"/>
      <c r="D34" s="92">
        <v>1553.6</v>
      </c>
      <c r="E34" s="93"/>
      <c r="F34" s="93">
        <f>D34/B34*100</f>
        <v>85.69222283507997</v>
      </c>
    </row>
    <row r="35" spans="1:6" ht="14.25">
      <c r="A35" s="88" t="s">
        <v>28</v>
      </c>
      <c r="B35" s="89">
        <f>B36</f>
        <v>2785</v>
      </c>
      <c r="C35" s="89"/>
      <c r="D35" s="89">
        <f>D36</f>
        <v>2575.2</v>
      </c>
      <c r="E35" s="90"/>
      <c r="F35" s="90">
        <f>(D35/B35)*100</f>
        <v>92.46678635547576</v>
      </c>
    </row>
    <row r="36" spans="1:6" ht="12.75" customHeight="1">
      <c r="A36" s="91" t="s">
        <v>49</v>
      </c>
      <c r="B36" s="92">
        <v>2785</v>
      </c>
      <c r="C36" s="92"/>
      <c r="D36" s="92">
        <v>2575.2</v>
      </c>
      <c r="E36" s="93"/>
      <c r="F36" s="93">
        <f>(D36/B36)*100</f>
        <v>92.46678635547576</v>
      </c>
    </row>
    <row r="37" spans="1:6" ht="24">
      <c r="A37" s="88" t="s">
        <v>44</v>
      </c>
      <c r="B37" s="89">
        <f>B38+B39</f>
        <v>551</v>
      </c>
      <c r="C37" s="89"/>
      <c r="D37" s="89">
        <f>D38+D39</f>
        <v>10915</v>
      </c>
      <c r="E37" s="90"/>
      <c r="F37" s="90">
        <f>D37/B37*100</f>
        <v>1980.9437386569873</v>
      </c>
    </row>
    <row r="38" spans="1:6" ht="18" customHeight="1">
      <c r="A38" s="94" t="s">
        <v>66</v>
      </c>
      <c r="B38" s="92">
        <v>300</v>
      </c>
      <c r="C38" s="92"/>
      <c r="D38" s="92">
        <v>269.5</v>
      </c>
      <c r="E38" s="93"/>
      <c r="F38" s="93">
        <f>D38/B38*100</f>
        <v>89.83333333333333</v>
      </c>
    </row>
    <row r="39" spans="1:6" ht="15" customHeight="1">
      <c r="A39" s="91" t="s">
        <v>67</v>
      </c>
      <c r="B39" s="92">
        <v>251</v>
      </c>
      <c r="C39" s="92"/>
      <c r="D39" s="92">
        <v>10645.5</v>
      </c>
      <c r="E39" s="93"/>
      <c r="F39" s="93">
        <f>D39/B39*100</f>
        <v>4241.235059760956</v>
      </c>
    </row>
    <row r="40" spans="1:6" ht="24">
      <c r="A40" s="88" t="s">
        <v>35</v>
      </c>
      <c r="B40" s="89">
        <f>B41+B42+B43</f>
        <v>2404</v>
      </c>
      <c r="C40" s="89"/>
      <c r="D40" s="89">
        <f>D41+D42+D43</f>
        <v>2402.5</v>
      </c>
      <c r="E40" s="90"/>
      <c r="F40" s="90">
        <f>(D40/B40)*100</f>
        <v>99.93760399334442</v>
      </c>
    </row>
    <row r="41" spans="1:6" ht="21" customHeight="1">
      <c r="A41" s="91" t="s">
        <v>68</v>
      </c>
      <c r="B41" s="92">
        <v>146</v>
      </c>
      <c r="C41" s="92"/>
      <c r="D41" s="92">
        <v>145.3</v>
      </c>
      <c r="E41" s="93"/>
      <c r="F41" s="93">
        <f>D41/B41*100</f>
        <v>99.52054794520548</v>
      </c>
    </row>
    <row r="42" spans="1:6" ht="74.25" customHeight="1">
      <c r="A42" s="97" t="s">
        <v>69</v>
      </c>
      <c r="B42" s="92">
        <v>1076</v>
      </c>
      <c r="C42" s="92"/>
      <c r="D42" s="92">
        <v>1075.7</v>
      </c>
      <c r="E42" s="93"/>
      <c r="F42" s="93">
        <f>D42/B42*100</f>
        <v>99.97211895910782</v>
      </c>
    </row>
    <row r="43" spans="1:6" ht="30" customHeight="1">
      <c r="A43" s="91" t="s">
        <v>70</v>
      </c>
      <c r="B43" s="92">
        <v>1182</v>
      </c>
      <c r="C43" s="92"/>
      <c r="D43" s="92">
        <v>1181.5</v>
      </c>
      <c r="E43" s="93"/>
      <c r="F43" s="93">
        <f>D43/B43*100</f>
        <v>99.95769881556683</v>
      </c>
    </row>
    <row r="44" spans="1:6" ht="14.25">
      <c r="A44" s="88" t="s">
        <v>36</v>
      </c>
      <c r="B44" s="89">
        <f>SUM(B45:B55)</f>
        <v>6315</v>
      </c>
      <c r="C44" s="89"/>
      <c r="D44" s="89">
        <f>SUM(D45:D55)</f>
        <v>3777.8999999999996</v>
      </c>
      <c r="E44" s="90"/>
      <c r="F44" s="90">
        <f>(D44/B44)*100</f>
        <v>59.824228028503555</v>
      </c>
    </row>
    <row r="45" spans="1:6" ht="33.75" customHeight="1">
      <c r="A45" s="94" t="s">
        <v>71</v>
      </c>
      <c r="B45" s="92">
        <v>75</v>
      </c>
      <c r="C45" s="92"/>
      <c r="D45" s="92">
        <v>62.7</v>
      </c>
      <c r="E45" s="98">
        <v>51</v>
      </c>
      <c r="F45" s="93">
        <f>(D45/B45)*100</f>
        <v>83.60000000000001</v>
      </c>
    </row>
    <row r="46" spans="1:6" ht="51" customHeight="1">
      <c r="A46" s="91" t="s">
        <v>72</v>
      </c>
      <c r="B46" s="92">
        <v>22</v>
      </c>
      <c r="C46" s="92"/>
      <c r="D46" s="92">
        <v>0</v>
      </c>
      <c r="E46" s="98">
        <v>22</v>
      </c>
      <c r="F46" s="93">
        <f>(D46/B46)*100</f>
        <v>0</v>
      </c>
    </row>
    <row r="47" spans="1:6" ht="48" customHeight="1">
      <c r="A47" s="91" t="s">
        <v>6</v>
      </c>
      <c r="B47" s="92">
        <v>553</v>
      </c>
      <c r="C47" s="92"/>
      <c r="D47" s="92">
        <v>445</v>
      </c>
      <c r="E47" s="98">
        <v>71</v>
      </c>
      <c r="F47" s="93">
        <f>(D47/B47)*100</f>
        <v>80.47016274864376</v>
      </c>
    </row>
    <row r="48" spans="1:6" ht="24" customHeight="1">
      <c r="A48" s="91" t="s">
        <v>52</v>
      </c>
      <c r="B48" s="92">
        <v>0</v>
      </c>
      <c r="C48" s="92"/>
      <c r="D48" s="92">
        <v>0</v>
      </c>
      <c r="E48" s="98">
        <v>0</v>
      </c>
      <c r="F48" s="93">
        <v>0</v>
      </c>
    </row>
    <row r="49" spans="1:6" ht="90.75" customHeight="1">
      <c r="A49" s="91" t="s">
        <v>73</v>
      </c>
      <c r="B49" s="92">
        <v>393</v>
      </c>
      <c r="C49" s="92"/>
      <c r="D49" s="92">
        <v>43.1</v>
      </c>
      <c r="E49" s="98">
        <v>121.2</v>
      </c>
      <c r="F49" s="93">
        <f aca="true" t="shared" si="2" ref="F49:F60">D49/B49*100</f>
        <v>10.966921119592875</v>
      </c>
    </row>
    <row r="50" spans="1:6" ht="48.75">
      <c r="A50" s="91" t="s">
        <v>45</v>
      </c>
      <c r="B50" s="92">
        <v>1258</v>
      </c>
      <c r="C50" s="92"/>
      <c r="D50" s="92">
        <v>922.4</v>
      </c>
      <c r="E50" s="98">
        <v>887.3</v>
      </c>
      <c r="F50" s="93">
        <f t="shared" si="2"/>
        <v>73.32273449920508</v>
      </c>
    </row>
    <row r="51" spans="1:6" ht="27" customHeight="1">
      <c r="A51" s="91" t="s">
        <v>74</v>
      </c>
      <c r="B51" s="92">
        <v>416</v>
      </c>
      <c r="C51" s="92"/>
      <c r="D51" s="92">
        <v>305.7</v>
      </c>
      <c r="E51" s="98">
        <v>347.5</v>
      </c>
      <c r="F51" s="93">
        <f t="shared" si="2"/>
        <v>73.48557692307692</v>
      </c>
    </row>
    <row r="52" spans="1:6" ht="54" customHeight="1">
      <c r="A52" s="94" t="s">
        <v>75</v>
      </c>
      <c r="B52" s="92">
        <v>34</v>
      </c>
      <c r="C52" s="92"/>
      <c r="D52" s="92">
        <v>29.9</v>
      </c>
      <c r="E52" s="98">
        <v>87.6</v>
      </c>
      <c r="F52" s="93">
        <f t="shared" si="2"/>
        <v>87.94117647058823</v>
      </c>
    </row>
    <row r="53" spans="1:6" ht="60" customHeight="1">
      <c r="A53" s="91" t="s">
        <v>59</v>
      </c>
      <c r="B53" s="92">
        <v>243</v>
      </c>
      <c r="C53" s="92"/>
      <c r="D53" s="92">
        <v>115.1</v>
      </c>
      <c r="E53" s="98">
        <v>221.8</v>
      </c>
      <c r="F53" s="93">
        <f t="shared" si="2"/>
        <v>47.36625514403292</v>
      </c>
    </row>
    <row r="54" spans="1:6" ht="42" customHeight="1">
      <c r="A54" s="91" t="s">
        <v>76</v>
      </c>
      <c r="B54" s="92">
        <v>105</v>
      </c>
      <c r="C54" s="92"/>
      <c r="D54" s="92">
        <v>6.9</v>
      </c>
      <c r="E54" s="98">
        <v>68.4</v>
      </c>
      <c r="F54" s="93">
        <f t="shared" si="2"/>
        <v>6.571428571428571</v>
      </c>
    </row>
    <row r="55" spans="1:6" ht="24.75" customHeight="1">
      <c r="A55" s="91" t="s">
        <v>77</v>
      </c>
      <c r="B55" s="92">
        <v>3216</v>
      </c>
      <c r="C55" s="92"/>
      <c r="D55" s="92">
        <v>1847.1</v>
      </c>
      <c r="E55" s="99">
        <v>3536.16</v>
      </c>
      <c r="F55" s="93">
        <f t="shared" si="2"/>
        <v>57.43470149253731</v>
      </c>
    </row>
    <row r="56" spans="1:6" ht="18" customHeight="1">
      <c r="A56" s="88" t="s">
        <v>78</v>
      </c>
      <c r="B56" s="89">
        <v>1507</v>
      </c>
      <c r="C56" s="89"/>
      <c r="D56" s="89">
        <v>1438.3</v>
      </c>
      <c r="E56" s="90"/>
      <c r="F56" s="93">
        <f t="shared" si="2"/>
        <v>95.44127405441274</v>
      </c>
    </row>
    <row r="57" spans="1:6" ht="24">
      <c r="A57" s="88" t="s">
        <v>51</v>
      </c>
      <c r="B57" s="89">
        <f>B7+B12+B17+B21+B25+B31+B35+B37+B40+B44+B56+B29</f>
        <v>282449</v>
      </c>
      <c r="C57" s="89"/>
      <c r="D57" s="89">
        <f>D7+D12+D17+D21+D25+D31+D35+D37+D40+D44+D56</f>
        <v>221829.7</v>
      </c>
      <c r="E57" s="90"/>
      <c r="F57" s="90">
        <f t="shared" si="2"/>
        <v>78.53796614610071</v>
      </c>
    </row>
    <row r="58" spans="1:6" ht="14.25">
      <c r="A58" s="88" t="s">
        <v>32</v>
      </c>
      <c r="B58" s="89">
        <f>B59+B65+B66+B67</f>
        <v>1155521.9</v>
      </c>
      <c r="C58" s="89">
        <f>C59+C65+C66+C67</f>
        <v>0</v>
      </c>
      <c r="D58" s="89">
        <f>D59+D65+D66+D67</f>
        <v>822647.2000000002</v>
      </c>
      <c r="E58" s="90"/>
      <c r="F58" s="90">
        <f t="shared" si="2"/>
        <v>71.19269656421054</v>
      </c>
    </row>
    <row r="59" spans="1:6" ht="24.75" customHeight="1">
      <c r="A59" s="100" t="s">
        <v>79</v>
      </c>
      <c r="B59" s="89">
        <f>B60+B62+B63+B64</f>
        <v>1154906</v>
      </c>
      <c r="C59" s="89">
        <f>C61+C62+C63+C64</f>
        <v>0</v>
      </c>
      <c r="D59" s="89">
        <f>D60+D62+D63+D64</f>
        <v>832087.1000000001</v>
      </c>
      <c r="E59" s="90"/>
      <c r="F59" s="90">
        <f t="shared" si="2"/>
        <v>72.0480368099222</v>
      </c>
    </row>
    <row r="60" spans="1:6" ht="24.75" customHeight="1">
      <c r="A60" s="91" t="s">
        <v>80</v>
      </c>
      <c r="B60" s="92">
        <v>341851</v>
      </c>
      <c r="C60" s="92">
        <f>C61</f>
        <v>0</v>
      </c>
      <c r="D60" s="92">
        <v>263535.8</v>
      </c>
      <c r="E60" s="101">
        <f>E61</f>
        <v>0</v>
      </c>
      <c r="F60" s="93">
        <f t="shared" si="2"/>
        <v>77.090837821156</v>
      </c>
    </row>
    <row r="61" spans="1:6" ht="21.75" customHeight="1" hidden="1">
      <c r="A61" s="91" t="s">
        <v>89</v>
      </c>
      <c r="B61" s="92">
        <v>0</v>
      </c>
      <c r="C61" s="92"/>
      <c r="D61" s="92">
        <v>0</v>
      </c>
      <c r="E61" s="93"/>
      <c r="F61" s="93">
        <v>0</v>
      </c>
    </row>
    <row r="62" spans="1:6" ht="28.5" customHeight="1">
      <c r="A62" s="91" t="s">
        <v>53</v>
      </c>
      <c r="B62" s="92">
        <v>43406</v>
      </c>
      <c r="C62" s="92"/>
      <c r="D62" s="92">
        <v>28656.9</v>
      </c>
      <c r="E62" s="93"/>
      <c r="F62" s="93">
        <f>D62/B62*100</f>
        <v>66.02059623093582</v>
      </c>
    </row>
    <row r="63" spans="1:6" ht="21.75" customHeight="1">
      <c r="A63" s="91" t="s">
        <v>81</v>
      </c>
      <c r="B63" s="92">
        <v>747707.9</v>
      </c>
      <c r="C63" s="92"/>
      <c r="D63" s="92">
        <v>524525.9</v>
      </c>
      <c r="E63" s="93"/>
      <c r="F63" s="93">
        <f>D63/B63*100</f>
        <v>70.15117802018676</v>
      </c>
    </row>
    <row r="64" spans="1:6" ht="15">
      <c r="A64" s="91" t="s">
        <v>34</v>
      </c>
      <c r="B64" s="92">
        <v>21941.1</v>
      </c>
      <c r="C64" s="92"/>
      <c r="D64" s="92">
        <v>15368.5</v>
      </c>
      <c r="E64" s="93"/>
      <c r="F64" s="93">
        <f>D64/B64*100</f>
        <v>70.04434599906114</v>
      </c>
    </row>
    <row r="65" spans="1:6" ht="15">
      <c r="A65" s="91" t="s">
        <v>90</v>
      </c>
      <c r="B65" s="92">
        <v>615.9</v>
      </c>
      <c r="C65" s="92"/>
      <c r="D65" s="92">
        <v>615.8</v>
      </c>
      <c r="E65" s="93"/>
      <c r="F65" s="93"/>
    </row>
    <row r="66" spans="1:6" ht="59.25" customHeight="1">
      <c r="A66" s="91" t="s">
        <v>54</v>
      </c>
      <c r="B66" s="92">
        <v>0</v>
      </c>
      <c r="C66" s="92"/>
      <c r="D66" s="92">
        <v>0</v>
      </c>
      <c r="E66" s="93"/>
      <c r="F66" s="93"/>
    </row>
    <row r="67" spans="1:6" ht="35.25" customHeight="1">
      <c r="A67" s="91" t="s">
        <v>56</v>
      </c>
      <c r="B67" s="92">
        <v>0</v>
      </c>
      <c r="C67" s="92"/>
      <c r="D67" s="92">
        <v>-10055.7</v>
      </c>
      <c r="E67" s="93"/>
      <c r="F67" s="93"/>
    </row>
    <row r="68" spans="1:6" ht="14.25">
      <c r="A68" s="88" t="s">
        <v>20</v>
      </c>
      <c r="B68" s="89">
        <f>B57+B58</f>
        <v>1437970.9</v>
      </c>
      <c r="C68" s="89"/>
      <c r="D68" s="89">
        <f>D57+D58</f>
        <v>1044476.9000000001</v>
      </c>
      <c r="E68" s="90"/>
      <c r="F68" s="90">
        <f>D68/B68*100</f>
        <v>72.63546849244308</v>
      </c>
    </row>
    <row r="69" spans="1:6" ht="14.25">
      <c r="A69" s="88" t="s">
        <v>21</v>
      </c>
      <c r="B69" s="89"/>
      <c r="C69" s="89"/>
      <c r="D69" s="89"/>
      <c r="E69" s="90"/>
      <c r="F69" s="90"/>
    </row>
    <row r="70" spans="1:6" ht="15">
      <c r="A70" s="91" t="s">
        <v>29</v>
      </c>
      <c r="B70" s="92">
        <v>58266.7</v>
      </c>
      <c r="C70" s="92"/>
      <c r="D70" s="92">
        <v>38116.2</v>
      </c>
      <c r="E70" s="93"/>
      <c r="F70" s="93">
        <f>(D70/B70)*100</f>
        <v>65.41678179817974</v>
      </c>
    </row>
    <row r="71" spans="1:6" ht="15">
      <c r="A71" s="91" t="s">
        <v>33</v>
      </c>
      <c r="B71" s="92">
        <v>161.2</v>
      </c>
      <c r="C71" s="92"/>
      <c r="D71" s="92">
        <v>121.2</v>
      </c>
      <c r="E71" s="93"/>
      <c r="F71" s="93">
        <f>D71/B71*100</f>
        <v>75.18610421836229</v>
      </c>
    </row>
    <row r="72" spans="1:6" ht="24.75">
      <c r="A72" s="91" t="s">
        <v>30</v>
      </c>
      <c r="B72" s="92">
        <v>9618.2</v>
      </c>
      <c r="C72" s="92"/>
      <c r="D72" s="92">
        <v>6665.9</v>
      </c>
      <c r="E72" s="93"/>
      <c r="F72" s="93">
        <f>(D72/B72)*100</f>
        <v>69.30506747624294</v>
      </c>
    </row>
    <row r="73" spans="1:6" ht="15">
      <c r="A73" s="91" t="s">
        <v>31</v>
      </c>
      <c r="B73" s="92">
        <v>139420.3</v>
      </c>
      <c r="C73" s="92"/>
      <c r="D73" s="92">
        <v>93241.2</v>
      </c>
      <c r="E73" s="93"/>
      <c r="F73" s="93">
        <f>(D73/B73)*100</f>
        <v>66.87777891741734</v>
      </c>
    </row>
    <row r="74" spans="1:6" ht="15">
      <c r="A74" s="91" t="s">
        <v>39</v>
      </c>
      <c r="B74" s="92">
        <v>106929.1</v>
      </c>
      <c r="C74" s="92"/>
      <c r="D74" s="92">
        <v>82851.9</v>
      </c>
      <c r="E74" s="93"/>
      <c r="F74" s="93">
        <f>(D74/B74)*100</f>
        <v>77.48302379801194</v>
      </c>
    </row>
    <row r="75" spans="1:6" ht="15">
      <c r="A75" s="91" t="s">
        <v>22</v>
      </c>
      <c r="B75" s="92">
        <v>657879.8</v>
      </c>
      <c r="C75" s="92"/>
      <c r="D75" s="92">
        <v>463617.2</v>
      </c>
      <c r="E75" s="93"/>
      <c r="F75" s="93">
        <f>(D75/B75)*100</f>
        <v>70.47141438299215</v>
      </c>
    </row>
    <row r="76" spans="1:6" ht="15">
      <c r="A76" s="91" t="s">
        <v>38</v>
      </c>
      <c r="B76" s="92">
        <v>65616.3</v>
      </c>
      <c r="C76" s="92"/>
      <c r="D76" s="92">
        <v>43847.2</v>
      </c>
      <c r="E76" s="93"/>
      <c r="F76" s="93">
        <f>(D76/B76)*100</f>
        <v>66.82363985777924</v>
      </c>
    </row>
    <row r="77" spans="1:6" ht="15" hidden="1">
      <c r="A77" s="91" t="s">
        <v>37</v>
      </c>
      <c r="B77" s="92"/>
      <c r="C77" s="92"/>
      <c r="D77" s="92"/>
      <c r="E77" s="93"/>
      <c r="F77" s="93"/>
    </row>
    <row r="78" spans="1:6" ht="15">
      <c r="A78" s="91" t="s">
        <v>37</v>
      </c>
      <c r="B78" s="92">
        <v>2488</v>
      </c>
      <c r="C78" s="92"/>
      <c r="D78" s="92">
        <v>1843</v>
      </c>
      <c r="E78" s="93"/>
      <c r="F78" s="93"/>
    </row>
    <row r="79" spans="1:6" ht="15">
      <c r="A79" s="91" t="s">
        <v>23</v>
      </c>
      <c r="B79" s="92">
        <v>394648.9</v>
      </c>
      <c r="C79" s="92"/>
      <c r="D79" s="92">
        <v>262076.4</v>
      </c>
      <c r="E79" s="93"/>
      <c r="F79" s="93">
        <f>(D79/B79)*100</f>
        <v>66.40748270171284</v>
      </c>
    </row>
    <row r="80" spans="1:6" ht="15">
      <c r="A80" s="91" t="s">
        <v>46</v>
      </c>
      <c r="B80" s="92">
        <v>22600.1</v>
      </c>
      <c r="C80" s="92"/>
      <c r="D80" s="92">
        <v>16312.9</v>
      </c>
      <c r="E80" s="93"/>
      <c r="F80" s="93">
        <f>(D80/B80)*100</f>
        <v>72.18065406790237</v>
      </c>
    </row>
    <row r="81" spans="1:6" ht="15">
      <c r="A81" s="91" t="s">
        <v>47</v>
      </c>
      <c r="B81" s="92">
        <v>6887</v>
      </c>
      <c r="C81" s="92"/>
      <c r="D81" s="92">
        <v>5122.7</v>
      </c>
      <c r="E81" s="93"/>
      <c r="F81" s="93">
        <f>(D81/B81)*100</f>
        <v>74.38216930448671</v>
      </c>
    </row>
    <row r="82" spans="1:6" ht="15">
      <c r="A82" s="91" t="s">
        <v>48</v>
      </c>
      <c r="B82" s="92">
        <v>700</v>
      </c>
      <c r="C82" s="92"/>
      <c r="D82" s="92">
        <v>51.7</v>
      </c>
      <c r="E82" s="93"/>
      <c r="F82" s="93">
        <f>(D82/B82)*100</f>
        <v>7.385714285714286</v>
      </c>
    </row>
    <row r="83" spans="1:7" ht="14.25">
      <c r="A83" s="88" t="s">
        <v>24</v>
      </c>
      <c r="B83" s="89">
        <f>SUM(B70:B82)</f>
        <v>1465215.6</v>
      </c>
      <c r="C83" s="89">
        <f>SUM(C70:C82)</f>
        <v>0</v>
      </c>
      <c r="D83" s="89">
        <f>SUM(D70:D82)</f>
        <v>1013867.4999999999</v>
      </c>
      <c r="E83" s="90">
        <f>SUM(E70:E82)</f>
        <v>0</v>
      </c>
      <c r="F83" s="90">
        <f>D83/B83*100</f>
        <v>69.1957893432202</v>
      </c>
      <c r="G83" s="79"/>
    </row>
    <row r="84" spans="1:6" ht="15.75">
      <c r="A84" s="102"/>
      <c r="B84" s="103"/>
      <c r="C84" s="103"/>
      <c r="D84" s="104"/>
      <c r="E84" s="105"/>
      <c r="F84" s="105"/>
    </row>
    <row r="85" spans="1:4" ht="24">
      <c r="A85" s="106" t="s">
        <v>7</v>
      </c>
      <c r="B85" s="130">
        <f>B83-B68</f>
        <v>27244.700000000186</v>
      </c>
      <c r="C85" s="109"/>
      <c r="D85" s="128">
        <f>D83-D68</f>
        <v>-30609.400000000256</v>
      </c>
    </row>
    <row r="86" spans="1:4" ht="24">
      <c r="A86" s="110" t="s">
        <v>8</v>
      </c>
      <c r="B86" s="131">
        <v>17223.2</v>
      </c>
      <c r="C86" s="113"/>
      <c r="D86" s="129">
        <f>D87+D90+D93</f>
        <v>3000</v>
      </c>
    </row>
    <row r="87" spans="1:4" ht="14.25">
      <c r="A87" s="106" t="s">
        <v>9</v>
      </c>
      <c r="B87" s="89">
        <f>B88+B89</f>
        <v>17223.2</v>
      </c>
      <c r="C87" s="116"/>
      <c r="D87" s="128">
        <v>0</v>
      </c>
    </row>
    <row r="88" spans="1:4" ht="24.75">
      <c r="A88" s="91" t="s">
        <v>10</v>
      </c>
      <c r="B88" s="92">
        <v>19923.2</v>
      </c>
      <c r="C88" s="119"/>
      <c r="D88" s="129">
        <v>0</v>
      </c>
    </row>
    <row r="89" spans="1:4" ht="24.75">
      <c r="A89" s="91" t="s">
        <v>11</v>
      </c>
      <c r="B89" s="129">
        <v>-2700</v>
      </c>
      <c r="C89" s="121"/>
      <c r="D89" s="129">
        <v>0</v>
      </c>
    </row>
    <row r="90" spans="1:4" ht="24">
      <c r="A90" s="106" t="s">
        <v>55</v>
      </c>
      <c r="B90" s="132">
        <f>B91+B92</f>
        <v>0</v>
      </c>
      <c r="C90" s="109"/>
      <c r="D90" s="128">
        <f>D91+D92</f>
        <v>0</v>
      </c>
    </row>
    <row r="91" spans="1:10" ht="36.75">
      <c r="A91" s="91" t="s">
        <v>12</v>
      </c>
      <c r="B91" s="129">
        <v>0</v>
      </c>
      <c r="C91" s="121"/>
      <c r="D91" s="129">
        <v>0</v>
      </c>
      <c r="J91" s="77" t="s">
        <v>95</v>
      </c>
    </row>
    <row r="92" spans="1:4" ht="36.75">
      <c r="A92" s="91" t="s">
        <v>13</v>
      </c>
      <c r="B92" s="129">
        <v>0</v>
      </c>
      <c r="C92" s="121"/>
      <c r="D92" s="129">
        <v>0</v>
      </c>
    </row>
    <row r="93" spans="1:4" ht="24.75">
      <c r="A93" s="88" t="s">
        <v>82</v>
      </c>
      <c r="B93" s="128">
        <v>0</v>
      </c>
      <c r="C93" s="121"/>
      <c r="D93" s="128">
        <v>3000</v>
      </c>
    </row>
    <row r="94" spans="1:4" ht="24">
      <c r="A94" s="106" t="s">
        <v>14</v>
      </c>
      <c r="B94" s="128">
        <f>B85-B86</f>
        <v>10021.500000000186</v>
      </c>
      <c r="C94" s="125"/>
      <c r="D94" s="128">
        <f>D85-D86</f>
        <v>-33609.400000000256</v>
      </c>
    </row>
  </sheetData>
  <sheetProtection/>
  <mergeCells count="5">
    <mergeCell ref="A1:F1"/>
    <mergeCell ref="A2:A5"/>
    <mergeCell ref="B2:B5"/>
    <mergeCell ref="D2:D5"/>
    <mergeCell ref="F2:F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Nagornay</cp:lastModifiedBy>
  <cp:lastPrinted>2017-07-05T04:00:37Z</cp:lastPrinted>
  <dcterms:created xsi:type="dcterms:W3CDTF">2003-03-12T05:17:54Z</dcterms:created>
  <dcterms:modified xsi:type="dcterms:W3CDTF">2018-01-17T09:19:45Z</dcterms:modified>
  <cp:category/>
  <cp:version/>
  <cp:contentType/>
  <cp:contentStatus/>
</cp:coreProperties>
</file>