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8755" windowHeight="156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<sst xmlns="http://schemas.openxmlformats.org/spreadsheetml/2006/main" count="38" uniqueCount="37">
  <si>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Недзельский Юрий Витальевич                     № 40810810726009000357
Кемеровское отделение № 8615/0446 г. Кемерово Кемеровская область, г. Осинники, ул Победы, д. 19
 </t>
  </si>
  <si>
    <t>Выборы депутатов Совета народных депутатов Осинниковского городского округа шестого созыва</t>
  </si>
  <si>
    <t>Кемеровская область</t>
  </si>
  <si>
    <t>Восьмой (№ 8)</t>
  </si>
  <si>
    <t>По состоянию на 08.10.2018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</si>
  <si>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</si>
  <si>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</si>
  <si>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</si>
  <si>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</si>
  <si>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</si>
  <si>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</si>
  <si>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</si>
  <si>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</si>
  <si>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</si>
  <si>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</si>
  <si>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</si>
  <si>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</si>
  <si>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</si>
  <si>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</si>
  <si>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</si>
  <si>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</si>
  <si>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</si>
  <si>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</si>
  <si>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</si>
  <si>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</si>
  <si>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</si>
  <si>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</si>
  <si>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</si>
  <si>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</si>
  <si>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</si>
  <si>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</si>
  <si>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</si>
  <si>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</si>
  <si>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</si>
  <si>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4.1</t>
  </si>
  <si>
    <t>4</t>
  </si>
  <si>
    <t>Отчет № 9.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</si>
</sst>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workbookViewId="0">
      <selection activeCell="A2" sqref="A2:E2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36</v>
      </c>
    </row>
    <row r="2" spans="1:5" ht="15.75">
      <c r="A2" s="2" t="s">
        <v>0</v>
      </c>
      <c r="B2" s="2"/>
      <c r="C2" s="2"/>
      <c r="D2" s="2"/>
      <c r="E2" s="2"/>
    </row>
    <row r="3" spans="1:5" ht="15.75">
      <c r="A3" s="3" t="s">
        <v>1</v>
      </c>
      <c r="B3" s="3"/>
      <c r="C3" s="3"/>
      <c r="D3" s="3"/>
      <c r="E3" s="3"/>
    </row>
    <row r="4" spans="1:5" ht="15.75">
      <c r="A4" s="3" t="s">
        <v>2</v>
      </c>
      <c r="B4" s="3"/>
      <c r="C4" s="3"/>
      <c r="D4" s="3"/>
      <c r="E4" s="3"/>
    </row>
    <row r="5" spans="1:5" ht="15.75">
      <c r="A5" s="3" t="s">
        <v>3</v>
      </c>
      <c r="B5" s="3"/>
      <c r="C5" s="3"/>
      <c r="D5" s="3"/>
      <c r="E5" s="3"/>
    </row>
    <row r="6" spans="1:5">
      <c r="E6" s="4" t="s">
        <v>4</v>
      </c>
    </row>
    <row r="7" spans="1:5">
      <c r="E7" s="4" t="s">
        <v>5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6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6</v>
      </c>
      <c r="B11" s="12" t="str">
        <f>"1. Поступило средств в избирательный фонд, всего"</f>
        <v>1. Поступило средств в избирательный фонд, всего</v>
      </c>
      <c r="C11" s="13" t="str">
        <f>"10"</f>
        <v>10</v>
      </c>
      <c r="D11" s="14" t="str">
        <f>"16000"</f>
        <v>16000</v>
      </c>
      <c r="E11" s="12" t="str">
        <f>""</f>
        <v/>
      </c>
    </row>
    <row r="12" spans="1:5" ht="51">
      <c r="A12" s="11" t="s">
        <v>7</v>
      </c>
      <c r="B12" s="12" t="str">
        <f>"1.1. Поступило средств в установленном порядке для формирования избирательного фонда"</f>
        <v>1.1. 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"16000"</f>
        <v>16000</v>
      </c>
      <c r="E12" s="12" t="str">
        <f>""</f>
        <v/>
      </c>
    </row>
    <row r="13" spans="1:5" ht="51">
      <c r="A13" s="11" t="s">
        <v>8</v>
      </c>
      <c r="B13" s="12" t="str">
        <f>"1.1.1.Собственные средства кандидата, избирательного объединения"</f>
        <v>1.1.1.Собственные средства кандидата, избирательного объединения</v>
      </c>
      <c r="C13" s="13" t="str">
        <f>"30"</f>
        <v>30</v>
      </c>
      <c r="D13" s="14" t="str">
        <f>"16000"</f>
        <v>16000</v>
      </c>
      <c r="E13" s="12" t="str">
        <f>""</f>
        <v/>
      </c>
    </row>
    <row r="14" spans="1:5" ht="38.25">
      <c r="A14" s="11" t="s">
        <v>9</v>
      </c>
      <c r="B14" s="12" t="str">
        <f>"1.1.2. Добровольные пожертвования гражданина"</f>
        <v>1.1.2. Добровольные пожертвования гражданина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10</v>
      </c>
      <c r="B15" s="12" t="str">
        <f>"1.1.3. Добровольные пожертвования юридического лица"</f>
        <v>1.1.3. Добровольные пожертвования юридического лица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63.75">
      <c r="A16" s="11" t="s">
        <v>11</v>
      </c>
      <c r="B16" s="12" t="str">
        <f>"1.1.4. Средства, выделенные кандидату выдвинувшим его избирательным объединением"</f>
        <v>1.1.4. Средства, выделенные кандидату выдвинувшим его избирательным объединением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02">
      <c r="A17" s="11" t="s">
        <v>12</v>
      </c>
      <c r="B17" s="12" t="str">
        <f>"1.2. Поступило в избирателньый фонд денежных средств, подпадающих под действие п 2, 4, 10 ст. 41 Закона Кемеровской области от 14.02.2007 № 24-ОЗ"</f>
        <v>1.2. Поступило в избирателньый фонд денежных средств, подпадающих под действие п 2, 4, 10 ст. 41 Закона Кемеровской области от 14.02.2007 № 24-ОЗ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51">
      <c r="A18" s="11" t="s">
        <v>13</v>
      </c>
      <c r="B18" s="12" t="str">
        <f>"1.2.1. Собственные средства кандидата, избирательного объединения"</f>
        <v>1.2.1. Собственные средства кандидата, избирательного объединения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 ht="25.5">
      <c r="A19" s="11" t="s">
        <v>14</v>
      </c>
      <c r="B19" s="12" t="str">
        <f>"1.2.2. Средства гражданина"</f>
        <v>1.2.2. 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15</v>
      </c>
      <c r="B20" s="12" t="str">
        <f>"1.2.3. Средства юридического лица"</f>
        <v>1.2.3. 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63.75">
      <c r="A21" s="11" t="s">
        <v>16</v>
      </c>
      <c r="B21" s="12" t="str">
        <f>"1.2.4. Средства, выделенные кандидату выдвинувшим его избирательным объединением"</f>
        <v>1.2.4. Средства, выделенные кандидату выдвинувшим его избирательным объединением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51">
      <c r="A22" s="11" t="s">
        <v>17</v>
      </c>
      <c r="B22" s="12" t="str">
        <f>"2. Возвращено денежных средств из избирательного фонда, всего"</f>
        <v>2. Возвращено денежных средств из избирательного фонда, всего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25.5">
      <c r="A23" s="11" t="s">
        <v>18</v>
      </c>
      <c r="B23" s="12" t="str">
        <f>"2.1. Перечислено в доход бюджета"</f>
        <v>2.1. Перечислено в доход бюджета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63.75">
      <c r="A24" s="11" t="s">
        <v>19</v>
      </c>
      <c r="B24" s="12" t="str">
        <f>"2.2. Возвращено жертвователям денежных средств, поступивших с нарушением установленного порядка"</f>
        <v>2.2. Возвращено жертвователям денежных средств, поступивших с нарушением установленного порядка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20</v>
      </c>
      <c r="B25" s="12" t="str">
        <f>"2.2.1. Гражданам, которым запрещено осуществлять пожертвования либо не указавшим обязательные сведения в платежном документе"</f>
        <v>2.2.1. Гражданам,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89.25">
      <c r="A26" s="11" t="s">
        <v>21</v>
      </c>
      <c r="B26" s="12" t="str">
        <f>"2.2.2. Юридическим лицам, которым запрещено осуществлять пожертвования либо не указавшим обязательные сведения в платежном документе"</f>
        <v>2.2.2. Юридическим лицам, которым запрещено осуществлять пожертвования либо не указавшим обязательные сведения в платежном документе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63.75">
      <c r="A27" s="11" t="s">
        <v>22</v>
      </c>
      <c r="B27" s="12" t="str">
        <f>"2.2.3. Средств, превышающих предельный размер добровольных пожертвований"</f>
        <v>2.2.3. Средств, превышающих предельный размер добровольных пожертвований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51">
      <c r="A28" s="11" t="s">
        <v>23</v>
      </c>
      <c r="B28" s="12" t="str">
        <f>"2.3. Возвращено жертвователям денежных средств, поступивших в установленном порядке"</f>
        <v>2.3. Возвращено жертвователям денежных средств, поступивших в установленном порядке</v>
      </c>
      <c r="C28" s="13" t="str">
        <f>"180"</f>
        <v>180</v>
      </c>
      <c r="D28" s="14" t="str">
        <f>"0"</f>
        <v>0</v>
      </c>
      <c r="E28" s="12" t="str">
        <f>""</f>
        <v/>
      </c>
    </row>
    <row r="29" spans="1:5" ht="25.5">
      <c r="A29" s="11" t="s">
        <v>24</v>
      </c>
      <c r="B29" s="12" t="str">
        <f>"3. Израсходовано средств, всего"</f>
        <v>3. Израсходовано средств, всего</v>
      </c>
      <c r="C29" s="13" t="str">
        <f>"190"</f>
        <v>190</v>
      </c>
      <c r="D29" s="14" t="str">
        <f>"15300"</f>
        <v>15300</v>
      </c>
      <c r="E29" s="12" t="str">
        <f>""</f>
        <v/>
      </c>
    </row>
    <row r="30" spans="1:5" ht="38.25">
      <c r="A30" s="11" t="s">
        <v>25</v>
      </c>
      <c r="B30" s="12" t="str">
        <f>"3.1. На организацию сбора подписей избирателей"</f>
        <v>3.1. На организацию сбора подписей избирателей</v>
      </c>
      <c r="C30" s="13" t="str">
        <f>"200"</f>
        <v>200</v>
      </c>
      <c r="D30" s="14" t="str">
        <f>"100"</f>
        <v>100</v>
      </c>
      <c r="E30" s="12" t="str">
        <f>""</f>
        <v/>
      </c>
    </row>
    <row r="31" spans="1:5" ht="51">
      <c r="A31" s="11" t="s">
        <v>26</v>
      </c>
      <c r="B31" s="12" t="str">
        <f>"3.1.1. Из них на оплату труда лиц, привлекаемых для сбора подписей избирателей"</f>
        <v>3.1.1. Из них на оплату труда лиц, привлекаемых для сбора подписей избирателей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27</v>
      </c>
      <c r="B32" s="12" t="str">
        <f>"3.2. На предвыборную агитацию через организации телерадиовещания"</f>
        <v>3.2. На предвыборную агитацию через организации телерадиовещания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51">
      <c r="A33" s="11" t="s">
        <v>28</v>
      </c>
      <c r="B33" s="12" t="str">
        <f>"3.3. На предвыборную агитацию через редакции периодических печатных изданий"</f>
        <v>3.3. На предвыборную агитацию через редакции периодических печатных изданий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29</v>
      </c>
      <c r="B34" s="12" t="str">
        <f>"3.4. На выпуск и распространение печатных и иных агитационных материалов"</f>
        <v>3.4. На выпуск и распространение печатных и иных агитационных материалов</v>
      </c>
      <c r="C34" s="13" t="str">
        <f>"240"</f>
        <v>240</v>
      </c>
      <c r="D34" s="14" t="str">
        <f>"15200"</f>
        <v>15200</v>
      </c>
      <c r="E34" s="12" t="str">
        <f>""</f>
        <v/>
      </c>
    </row>
    <row r="35" spans="1:5" ht="38.25">
      <c r="A35" s="11" t="s">
        <v>30</v>
      </c>
      <c r="B35" s="12" t="str">
        <f>"3.5. На проведение публичных массовых мероприятий"</f>
        <v>3.5. На проведение публичных массовых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63.75">
      <c r="A36" s="11" t="s">
        <v>31</v>
      </c>
      <c r="B36" s="12" t="str">
        <f>"3.6. На оплату работ (услуг) информационного и консультационного характера"</f>
        <v>3.6. 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32</v>
      </c>
      <c r="B37" s="12" t="str">
        <f>"3.7. На оплату других работ (услуг), выполненных (оказанных) юридическими лицами или гражданами РФ по договорам"</f>
        <v>3.7. На оплату других работ (услуг), выполненных (оказанных) юридическими лицами или гражданами РФ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63.75">
      <c r="A38" s="11" t="s">
        <v>33</v>
      </c>
      <c r="B38" s="12" t="str">
        <f>"3.8. На оплату иных расходов, непосредственно связанных с проведением избирательной кампании"</f>
        <v>3.8. 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 t="s">
        <v>34</v>
      </c>
      <c r="B39" s="12" t="str">
        <f>"4. Распределено неизрасходованного остатка средств фонда пропорционально перечисленным в избирательный фонд денежным средствам"</f>
        <v>4. 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"700"</f>
        <v>700</v>
      </c>
      <c r="E39" s="12" t="str">
        <f>""</f>
        <v/>
      </c>
    </row>
    <row r="40" spans="1:5" ht="76.5">
      <c r="A40" s="11" t="s">
        <v>35</v>
      </c>
      <c r="B40" s="12" t="str">
        <f>"5. Остаток средств фонда на дату сдачи отчета (заверяется банковской справкой) (стр.300 = стр.10 - стр.120 - стр.190 - стр.290)"</f>
        <v>5. Остаток средств фонда на дату сдачи отчета (заверяется банковской справкой) (стр.300 = стр.10 - стр.120 - стр.190 -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2018-10-08T08:28:43Z</dcterms:created>
  <dcterms:modified xsi:type="dcterms:W3CDTF">2018-10-08T08:29:56Z</dcterms:modified>
</cp:coreProperties>
</file>