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<sst xmlns="http://schemas.openxmlformats.org/spreadsheetml/2006/main" count="436" uniqueCount="385">
  <si>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</si>
  <si>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</si>
  <si>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</si>
  <si>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</si>
  <si>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</si>
  <si>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</si>
  <si>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</si>
  <si>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</si>
  <si>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</si>
  <si>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</si>
  <si>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</si>
  <si>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</si>
  <si>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</si>
  <si>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</si>
  <si>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</si>
  <si>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</si>
  <si>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</si>
  <si>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</si>
  <si>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</si>
  <si>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</si>
  <si>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</si>
  <si>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</si>
  <si>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</si>
  <si>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</si>
  <si>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</si>
  <si>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</si>
  <si>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</si>
  <si>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</si>
  <si>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</si>
  <si>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</si>
  <si>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</si>
  <si>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</si>
  <si>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</si>
  <si>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</si>
  <si>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</si>
  <si>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</si>
  <si>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</si>
  <si>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</si>
  <si>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</si>
  <si>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</si>
  <si>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</si>
  <si>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</si>
  <si>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</si>
  <si>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</si>
  <si>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</si>
  <si>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</si>
  <si>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</si>
  <si>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</si>
  <si>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</si>
  <si>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</si>
  <si>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</si>
  <si>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</si>
  <si>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</si>
  <si>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</si>
  <si>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</si>
  <si>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</si>
  <si>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</si>
  <si>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</si>
  <si>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</si>
  <si>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</si>
  <si>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</si>
  <si>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</si>
  <si>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</si>
  <si>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</si>
  <si>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</si>
  <si>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</si>
  <si>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</si>
  <si>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</si>
  <si>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</si>
  <si>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</si>
  <si>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</si>
  <si>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</si>
  <si>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</si>
  <si>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</si>
  <si>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</si>
  <si>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</si>
  <si>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</si>
  <si>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</si>
  <si>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</si>
  <si>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</si>
  <si>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</si>
  <si>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</si>
  <si>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</si>
  <si>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</si>
  <si>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</si>
  <si>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</si>
  <si>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</si>
  <si>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</si>
  <si>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</si>
  <si>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</si>
  <si>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</si>
  <si>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</si>
  <si>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</si>
  <si>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</si>
  <si>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</si>
  <si>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</si>
  <si>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</si>
  <si>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</si>
  <si>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</si>
  <si>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</si>
  <si>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</si>
  <si>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</si>
  <si>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</si>
  <si>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</si>
  <si>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</si>
  <si>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</si>
  <si>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</si>
  <si>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</si>
  <si>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</si>
  <si>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</si>
  <si>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</si>
  <si>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</si>
  <si>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</si>
  <si>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</si>
  <si>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</si>
  <si>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</si>
  <si>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</si>
  <si>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</si>
  <si>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</si>
  <si>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</si>
  <si>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</si>
  <si>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</si>
  <si>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</si>
  <si>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</si>
  <si>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</si>
  <si>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</si>
  <si>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</si>
  <si>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</si>
  <si>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</si>
  <si>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</si>
  <si>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</si>
  <si>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</si>
  <si>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</si>
  <si>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</si>
  <si>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</si>
  <si>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</si>
  <si>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</si>
  <si>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</si>
  <si>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</si>
  <si>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</si>
  <si>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</si>
  <si>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</si>
  <si>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</si>
  <si>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</si>
  <si>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</si>
  <si>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</si>
  <si>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</si>
  <si>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</si>
  <si>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</si>
  <si>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</si>
  <si>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</si>
  <si>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</si>
  <si>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</si>
  <si>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</si>
  <si>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</si>
  <si>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</si>
  <si>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</si>
  <si>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</si>
  <si>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</si>
  <si>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</si>
  <si>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</si>
  <si>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</si>
  <si>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</si>
  <si>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</si>
  <si>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</si>
  <si>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</si>
  <si>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2019год</t>
  </si>
  <si>
    <t>2021 год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</si>
  <si>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</si>
  <si>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</si>
  <si>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</si>
  <si>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</si>
  <si>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</si>
  <si>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</si>
  <si>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</si>
  <si>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</si>
  <si>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</si>
  <si>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</si>
  <si>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</si>
  <si>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</si>
  <si>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</si>
  <si>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</si>
  <si>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</si>
  <si>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</si>
  <si>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</si>
  <si>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</si>
  <si>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</si>
  <si>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</si>
  <si>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</si>
  <si>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</si>
  <si>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</si>
  <si>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</si>
  <si>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</si>
  <si>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</si>
  <si>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</si>
  <si>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</si>
  <si>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</si>
  <si>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</si>
  <si>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</si>
  <si>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</si>
  <si>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</si>
  <si>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</si>
  <si>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</si>
  <si>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</si>
  <si>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</si>
  <si>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</si>
  <si>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</si>
  <si>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</si>
  <si>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</si>
  <si>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</si>
  <si>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</si>
  <si>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</si>
  <si>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</si>
  <si>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</si>
  <si>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</si>
  <si>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</si>
  <si>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</si>
  <si>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</si>
  <si>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</si>
  <si>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</si>
  <si>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</si>
  <si>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</si>
  <si>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</si>
  <si>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</si>
  <si>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</si>
  <si>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</si>
  <si>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</si>
  <si>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</si>
  <si>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</si>
  <si>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</si>
  <si>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</si>
  <si>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</si>
  <si>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</si>
  <si>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</si>
  <si>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</si>
  <si>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</si>
  <si>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</si>
  <si>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2 02 30022 04 0000 150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</si>
  <si>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</si>
  <si>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</si>
  <si>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</si>
  <si>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</si>
  <si>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</si>
  <si>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</si>
  <si>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</si>
  <si>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</si>
  <si>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</si>
  <si>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</si>
  <si>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</si>
  <si>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</si>
  <si>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</si>
  <si>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</si>
  <si>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</si>
  <si>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2 02 45156 04 0000 150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</si>
  <si>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</si>
  <si>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</si>
  <si>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</si>
  <si>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</si>
  <si>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</si>
  <si>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</si>
  <si>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</si>
  <si>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</si>
  <si>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</si>
  <si>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</si>
  <si>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</si>
  <si>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</si>
  <si>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</si>
  <si>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</si>
  <si>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Прочие субсидии бюджетам городских округов</t>
  </si>
  <si>
    <t>2 02 29999 04 0000 150</t>
  </si>
  <si>
    <t>2 02 25555 04 0000 150</t>
  </si>
  <si>
    <t>2 02 25555 00 0000 150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</si>
  <si>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</si>
  <si>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</si>
  <si>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</si>
  <si>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</si>
  <si>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</si>
  <si>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</si>
  <si>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</si>
  <si>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</si>
  <si>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</si>
  <si>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</si>
  <si>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</si>
  <si>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</si>
  <si>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</si>
  <si>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</si>
  <si>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</si>
  <si>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</si>
  <si>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</si>
  <si>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</si>
  <si>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</si>
  <si>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</si>
  <si>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</si>
  <si>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</si>
  <si>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</si>
  <si>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</si>
  <si>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</si>
  <si>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</si>
  <si>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</si>
  <si>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</si>
  <si>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</si>
  <si>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</si>
  <si>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</si>
  <si>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</si>
  <si>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</si>
  <si>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</si>
  <si>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</si>
  <si>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2 02 45156 00 0000 150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</si>
  <si>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</si>
  <si>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</si>
  <si>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</si>
  <si>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</si>
  <si>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Иные межбюджетные трансферты</t>
  </si>
  <si>
    <t>2 02 40000 00 0000 150</t>
  </si>
  <si>
    <t>Дотации бюджетам бюджетной системы Российской Федерации</t>
  </si>
  <si>
    <t>2 02 10000 00 0000 150</t>
  </si>
  <si>
    <t>2 02 20299 00 0000 150</t>
  </si>
  <si>
    <t>2 02 20302 00 0000 150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</si>
  <si>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</si>
  <si>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</si>
  <si>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программ формирования современной городской среды</t>
  </si>
  <si>
    <t>2 02 27112 00 0000 150</t>
  </si>
  <si>
    <t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«Твой Кузбасс-твоя инициатива» в Кемеровской области»)</t>
  </si>
  <si>
    <t>2 07 04020 00 0000 150</t>
  </si>
  <si>
    <t>2 07 04020 04 0000 150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</si>
  <si>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</si>
  <si>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</si>
  <si>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</si>
  <si>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2 02 27112 04 0000 150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</si>
  <si>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государственной корпорации - Фонд содействия реформированию жилищно коммунального хозяйства 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</si>
  <si>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</si>
  <si>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</si>
  <si>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</si>
  <si>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</si>
  <si>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2 02 25497 04 0000 150</t>
  </si>
  <si>
    <t xml:space="preserve">Субсидии бюджетам на реализацию мероприятий по обеспечению жильем молодых семей
</t>
  </si>
  <si>
    <t>Организация круглогодичного отдыха, оздоровления и занятости обучающихся</t>
  </si>
  <si>
    <t>2 07 04050 00 0000 150</t>
  </si>
  <si>
    <t>от _20_декабря 2018 года №_9_-МНА</t>
  </si>
  <si>
    <t>"О внесении изменений и дополнений в Решение</t>
  </si>
  <si>
    <t>Приложение  № 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</si>
  <si>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</si>
  <si>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</si>
  <si>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</si>
  <si>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</si>
  <si>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</si>
  <si>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</si>
  <si>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</si>
  <si>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1 08 07100 01 8035 110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</si>
  <si>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</si>
  <si>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2 02 25527 04 0000 150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</si>
  <si>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</si>
  <si>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</si>
  <si>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</si>
  <si>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</si>
  <si>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округов</t>
  </si>
  <si>
    <t>2 02 49999 04 0000 150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</si>
  <si>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</si>
  <si>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1 16 06000 01 6000 140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</si>
  <si>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</si>
  <si>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</si>
  <si>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</si>
  <si>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</si>
  <si>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</si>
  <si>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</si>
  <si>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</si>
  <si>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</si>
  <si>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</si>
  <si>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</si>
  <si>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</si>
  <si>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</si>
  <si>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</si>
  <si>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</si>
  <si>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</si>
  <si>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</si>
  <si>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</si>
  <si>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</si>
  <si>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</si>
  <si>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</si>
  <si>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</si>
  <si>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Дотации бюджетам на поддержку мер по обеспечению сбалансированности бюджетов</t>
  </si>
  <si>
    <t>2 02 15002 00 0000 150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</si>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</sst>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1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" fillId="0" borderId="0">
      <alignment vertical="top"/>
      <protection/>
    </xf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7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0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38" fillId="28" borderId="13" xfId="0" applyNumberFormat="1" applyFont="1" applyFill="1" applyBorder="1" applyAlignment="1">
      <alignment horizontal="left" vertical="top" wrapText="1"/>
    </xf>
    <xf numFmtId="0" fontId="38" fillId="28" borderId="13" xfId="0" applyFont="1" applyFill="1" applyBorder="1" applyAlignment="1" quotePrefix="1">
      <alignment vertical="top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8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vertical="top" wrapText="1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38" fillId="28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39" fillId="28" borderId="13" xfId="0" applyFont="1" applyFill="1" applyBorder="1" applyAlignment="1" quotePrefix="1">
      <alignment vertical="top" wrapText="1"/>
    </xf>
    <xf numFmtId="180" fontId="39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28" borderId="13" xfId="0" applyFont="1" applyFill="1" applyBorder="1" applyAlignment="1">
      <alignment vertical="top" wrapText="1"/>
    </xf>
    <xf numFmtId="0" fontId="39" fillId="28" borderId="13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180" fontId="38" fillId="0" borderId="10" xfId="0" applyNumberFormat="1" applyFont="1" applyFill="1" applyBorder="1" applyAlignment="1" applyProtection="1">
      <alignment horizontal="center" vertical="center"/>
      <protection locked="0"/>
    </xf>
    <xf numFmtId="18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" fillId="28" borderId="0" xfId="0" applyFont="1" applyFill="1" applyAlignment="1">
      <alignment horizontal="right" vertical="top"/>
    </xf>
    <xf numFmtId="0" fontId="4" fillId="28" borderId="0" xfId="0" applyFont="1" applyFill="1" applyBorder="1" applyAlignment="1">
      <alignment horizontal="right"/>
    </xf>
    <xf numFmtId="0" fontId="39" fillId="28" borderId="10" xfId="0" applyNumberFormat="1" applyFont="1" applyFill="1" applyBorder="1" applyAlignment="1">
      <alignment horizontal="left" vertical="top" wrapText="1"/>
    </xf>
    <xf numFmtId="0" fontId="38" fillId="0" borderId="15" xfId="0" applyFont="1" applyBorder="1" applyAlignment="1">
      <alignment/>
    </xf>
    <xf numFmtId="0" fontId="38" fillId="0" borderId="10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" fillId="28" borderId="16" xfId="0" applyFont="1" applyFill="1" applyBorder="1" applyAlignment="1">
      <alignment wrapText="1"/>
    </xf>
    <xf numFmtId="0" fontId="9" fillId="0" borderId="16" xfId="0" applyNumberFormat="1" applyFont="1" applyBorder="1" applyAlignment="1">
      <alignment horizontal="left" vertical="top" wrapText="1"/>
    </xf>
    <xf numFmtId="0" fontId="38" fillId="28" borderId="10" xfId="0" applyNumberFormat="1" applyFont="1" applyFill="1" applyBorder="1" applyAlignment="1">
      <alignment horizontal="left" vertical="top" wrapText="1"/>
    </xf>
    <xf numFmtId="0" fontId="4" fillId="28" borderId="0" xfId="0" applyFont="1" applyFill="1" applyAlignment="1">
      <alignment horizontal="right" vertical="top"/>
    </xf>
    <xf numFmtId="49" fontId="4" fillId="0" borderId="0" xfId="52" applyNumberFormat="1" applyFont="1" applyBorder="1" applyAlignment="1">
      <alignment horizontal="right" vertical="top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52" applyFont="1" applyBorder="1" applyAlignment="1">
      <alignment horizontal="right"/>
      <protection/>
    </xf>
    <xf numFmtId="0" fontId="38" fillId="28" borderId="10" xfId="52" applyFont="1" applyFill="1" applyBorder="1" applyAlignment="1" quotePrefix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">
      <selection activeCell="E119" sqref="E119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16384" width="8.8515625" style="5" customWidth="1"/>
  </cols>
  <sheetData>
    <row r="1" spans="2:5" ht="12.75">
      <c r="B1" s="98"/>
      <c r="C1" s="98"/>
      <c r="D1" s="98" t="s">
        <v>340</v>
      </c>
      <c r="E1" s="98"/>
    </row>
    <row r="2" spans="1:5" ht="12.75">
      <c r="A2" s="5"/>
      <c r="B2" s="82"/>
      <c r="C2" s="82"/>
      <c r="D2" s="82"/>
      <c r="E2" s="82" t="s">
        <v>172</v>
      </c>
    </row>
    <row r="3" spans="1:5" ht="12.75">
      <c r="A3" s="5"/>
      <c r="B3" s="82"/>
      <c r="C3" s="82"/>
      <c r="D3" s="82"/>
      <c r="E3" s="82" t="s">
        <v>173</v>
      </c>
    </row>
    <row r="4" spans="2:7" ht="12.75">
      <c r="B4" s="77"/>
      <c r="C4" s="78"/>
      <c r="E4" s="82" t="s">
        <v>339</v>
      </c>
      <c r="F4" s="82"/>
      <c r="G4" s="82"/>
    </row>
    <row r="5" spans="1:5" ht="12.75">
      <c r="A5" s="5"/>
      <c r="B5" s="82"/>
      <c r="C5" s="82"/>
      <c r="D5" s="82"/>
      <c r="E5" s="82" t="s">
        <v>174</v>
      </c>
    </row>
    <row r="6" spans="1:5" ht="12.75">
      <c r="A6" s="5"/>
      <c r="B6" s="83"/>
      <c r="C6" s="83"/>
      <c r="D6" s="83"/>
      <c r="E6" s="83" t="s">
        <v>175</v>
      </c>
    </row>
    <row r="7" spans="2:5" ht="12.75">
      <c r="B7" s="77"/>
      <c r="C7" s="78"/>
      <c r="D7" s="78"/>
      <c r="E7" s="78"/>
    </row>
    <row r="8" spans="1:5" ht="12.75">
      <c r="A8" s="101" t="s">
        <v>171</v>
      </c>
      <c r="B8" s="101"/>
      <c r="C8" s="101"/>
      <c r="D8" s="101"/>
      <c r="E8" s="101"/>
    </row>
    <row r="9" spans="1:5" ht="12.75">
      <c r="A9" s="101" t="s">
        <v>172</v>
      </c>
      <c r="B9" s="101"/>
      <c r="C9" s="101"/>
      <c r="D9" s="101"/>
      <c r="E9" s="101"/>
    </row>
    <row r="10" spans="1:5" ht="14.25" customHeight="1">
      <c r="A10" s="101" t="s">
        <v>173</v>
      </c>
      <c r="B10" s="101"/>
      <c r="C10" s="101"/>
      <c r="D10" s="101"/>
      <c r="E10" s="101"/>
    </row>
    <row r="11" spans="1:5" ht="14.25" customHeight="1">
      <c r="A11" s="101" t="s">
        <v>338</v>
      </c>
      <c r="B11" s="101"/>
      <c r="C11" s="101"/>
      <c r="D11" s="101"/>
      <c r="E11" s="101"/>
    </row>
    <row r="12" spans="1:5" ht="14.25" customHeight="1">
      <c r="A12" s="99" t="s">
        <v>174</v>
      </c>
      <c r="B12" s="99"/>
      <c r="C12" s="99"/>
      <c r="D12" s="99"/>
      <c r="E12" s="99"/>
    </row>
    <row r="13" spans="1:5" ht="14.25" customHeight="1">
      <c r="A13" s="99" t="s">
        <v>175</v>
      </c>
      <c r="B13" s="99"/>
      <c r="C13" s="99"/>
      <c r="D13" s="99"/>
      <c r="E13" s="99"/>
    </row>
    <row r="14" ht="12.75">
      <c r="A14" s="1"/>
    </row>
    <row r="15" spans="1:5" ht="33" customHeight="1">
      <c r="A15" s="100" t="s">
        <v>176</v>
      </c>
      <c r="B15" s="100"/>
      <c r="C15" s="100"/>
      <c r="D15" s="100"/>
      <c r="E15" s="100"/>
    </row>
    <row r="16" spans="1:5" ht="1.5" customHeight="1">
      <c r="A16" s="100"/>
      <c r="B16" s="100"/>
      <c r="C16" s="100"/>
      <c r="D16" s="100"/>
      <c r="E16" s="100"/>
    </row>
    <row r="17" spans="1:5" ht="12.75" customHeight="1">
      <c r="A17" s="12"/>
      <c r="B17" s="12"/>
      <c r="C17" s="12"/>
      <c r="D17" s="12"/>
      <c r="E17" s="12"/>
    </row>
    <row r="18" spans="1:5" ht="12.75" customHeight="1">
      <c r="A18" s="7"/>
      <c r="B18" s="7"/>
      <c r="C18" s="7"/>
      <c r="D18" s="7"/>
      <c r="E18" s="13" t="s">
        <v>177</v>
      </c>
    </row>
    <row r="19" spans="1:5" s="11" customFormat="1" ht="26.25">
      <c r="A19" s="8" t="s">
        <v>0</v>
      </c>
      <c r="B19" s="9" t="s">
        <v>1</v>
      </c>
      <c r="C19" s="10" t="s">
        <v>166</v>
      </c>
      <c r="D19" s="9" t="s">
        <v>161</v>
      </c>
      <c r="E19" s="9" t="s">
        <v>167</v>
      </c>
    </row>
    <row r="20" spans="1:5" s="11" customFormat="1" ht="12.75">
      <c r="A20" s="8" t="s">
        <v>178</v>
      </c>
      <c r="B20" s="9"/>
      <c r="C20" s="28">
        <f>C21+C118</f>
        <v>2028491.1000000003</v>
      </c>
      <c r="D20" s="28">
        <f>D21+D118</f>
        <v>1532826.5</v>
      </c>
      <c r="E20" s="28">
        <f>E21+E118</f>
        <v>1432196.9</v>
      </c>
    </row>
    <row r="21" spans="1:5" s="11" customFormat="1" ht="12.75">
      <c r="A21" s="15" t="s">
        <v>2</v>
      </c>
      <c r="B21" s="9" t="s">
        <v>3</v>
      </c>
      <c r="C21" s="28">
        <f>C22+C58</f>
        <v>360368</v>
      </c>
      <c r="D21" s="28">
        <f>D22+D58</f>
        <v>329074</v>
      </c>
      <c r="E21" s="28">
        <f>E22+E58</f>
        <v>334346</v>
      </c>
    </row>
    <row r="22" spans="1:5" s="11" customFormat="1" ht="12.75">
      <c r="A22" s="8" t="s">
        <v>4</v>
      </c>
      <c r="B22" s="9"/>
      <c r="C22" s="29">
        <f>C23+C28+C33+C38+C47+C56</f>
        <v>312859</v>
      </c>
      <c r="D22" s="29">
        <f>D23+D28+D33+D38+D47+D56</f>
        <v>294317</v>
      </c>
      <c r="E22" s="29">
        <f>E23+E28+E33+E38+E47+E56</f>
        <v>298953</v>
      </c>
    </row>
    <row r="23" spans="1:5" s="11" customFormat="1" ht="12.75">
      <c r="A23" s="8" t="s">
        <v>5</v>
      </c>
      <c r="B23" s="9" t="s">
        <v>6</v>
      </c>
      <c r="C23" s="66">
        <f>C24+C25+C26+C27</f>
        <v>233374</v>
      </c>
      <c r="D23" s="29">
        <f>D24+D25+D26+D27</f>
        <v>210080</v>
      </c>
      <c r="E23" s="29">
        <f>E24+E25+E26+E27</f>
        <v>209931</v>
      </c>
    </row>
    <row r="24" spans="1:5" s="6" customFormat="1" ht="54.75" customHeight="1">
      <c r="A24" s="60" t="s">
        <v>7</v>
      </c>
      <c r="B24" s="3" t="s">
        <v>8</v>
      </c>
      <c r="C24" s="61">
        <v>231284</v>
      </c>
      <c r="D24" s="30">
        <v>208793</v>
      </c>
      <c r="E24" s="30">
        <v>208645</v>
      </c>
    </row>
    <row r="25" spans="1:5" s="6" customFormat="1" ht="63" customHeight="1">
      <c r="A25" s="60" t="s">
        <v>361</v>
      </c>
      <c r="B25" s="3" t="s">
        <v>9</v>
      </c>
      <c r="C25" s="31">
        <v>106</v>
      </c>
      <c r="D25" s="30">
        <v>106</v>
      </c>
      <c r="E25" s="30">
        <v>105</v>
      </c>
    </row>
    <row r="26" spans="1:5" s="6" customFormat="1" ht="41.25" customHeight="1">
      <c r="A26" s="60" t="s">
        <v>10</v>
      </c>
      <c r="B26" s="3" t="s">
        <v>11</v>
      </c>
      <c r="C26" s="31">
        <v>1884</v>
      </c>
      <c r="D26" s="30">
        <v>1081</v>
      </c>
      <c r="E26" s="30">
        <v>1081</v>
      </c>
    </row>
    <row r="27" spans="1:5" s="6" customFormat="1" ht="66" customHeight="1">
      <c r="A27" s="60" t="s">
        <v>362</v>
      </c>
      <c r="B27" s="3" t="s">
        <v>12</v>
      </c>
      <c r="C27" s="30">
        <v>100</v>
      </c>
      <c r="D27" s="30">
        <v>100</v>
      </c>
      <c r="E27" s="30">
        <v>100</v>
      </c>
    </row>
    <row r="28" spans="1:5" s="11" customFormat="1" ht="26.25">
      <c r="A28" s="8" t="s">
        <v>13</v>
      </c>
      <c r="B28" s="9" t="s">
        <v>14</v>
      </c>
      <c r="C28" s="67">
        <f>C29+C30+C31+C32</f>
        <v>9157</v>
      </c>
      <c r="D28" s="28">
        <f>D29+D30+D31+D32</f>
        <v>10919</v>
      </c>
      <c r="E28" s="28">
        <f>E29+E30+E31+E32</f>
        <v>15636</v>
      </c>
    </row>
    <row r="29" spans="1:5" s="6" customFormat="1" ht="82.5" customHeight="1">
      <c r="A29" s="87" t="s">
        <v>364</v>
      </c>
      <c r="B29" s="14" t="s">
        <v>370</v>
      </c>
      <c r="C29" s="88">
        <v>4103</v>
      </c>
      <c r="D29" s="33">
        <v>3839</v>
      </c>
      <c r="E29" s="33">
        <v>5374</v>
      </c>
    </row>
    <row r="30" spans="1:5" s="6" customFormat="1" ht="92.25">
      <c r="A30" s="87" t="s">
        <v>363</v>
      </c>
      <c r="B30" s="14" t="s">
        <v>369</v>
      </c>
      <c r="C30" s="88">
        <v>29</v>
      </c>
      <c r="D30" s="33">
        <v>27</v>
      </c>
      <c r="E30" s="33">
        <v>38</v>
      </c>
    </row>
    <row r="31" spans="1:5" s="6" customFormat="1" ht="78.75">
      <c r="A31" s="87" t="s">
        <v>365</v>
      </c>
      <c r="B31" s="14" t="s">
        <v>368</v>
      </c>
      <c r="C31" s="88">
        <v>5574</v>
      </c>
      <c r="D31" s="33">
        <v>7653</v>
      </c>
      <c r="E31" s="33">
        <v>10924</v>
      </c>
    </row>
    <row r="32" spans="1:5" s="6" customFormat="1" ht="78.75">
      <c r="A32" s="87" t="s">
        <v>366</v>
      </c>
      <c r="B32" s="14" t="s">
        <v>367</v>
      </c>
      <c r="C32" s="88">
        <v>-549</v>
      </c>
      <c r="D32" s="33">
        <v>-600</v>
      </c>
      <c r="E32" s="33">
        <v>-700</v>
      </c>
    </row>
    <row r="33" spans="1:5" s="11" customFormat="1" ht="12.75">
      <c r="A33" s="8" t="s">
        <v>15</v>
      </c>
      <c r="B33" s="9" t="s">
        <v>16</v>
      </c>
      <c r="C33" s="67">
        <f>C34+C35+C36+C37</f>
        <v>36090</v>
      </c>
      <c r="D33" s="28">
        <f>D34+D35+D36+D37</f>
        <v>34687</v>
      </c>
      <c r="E33" s="28">
        <f>E34+E35+E36+E37</f>
        <v>34578</v>
      </c>
    </row>
    <row r="34" spans="1:5" s="6" customFormat="1" ht="26.25">
      <c r="A34" s="87" t="s">
        <v>165</v>
      </c>
      <c r="B34" s="93" t="s">
        <v>164</v>
      </c>
      <c r="C34" s="59">
        <v>15250</v>
      </c>
      <c r="D34" s="30">
        <v>10994</v>
      </c>
      <c r="E34" s="30">
        <v>11008</v>
      </c>
    </row>
    <row r="35" spans="1:5" s="6" customFormat="1" ht="12.75">
      <c r="A35" s="87" t="s">
        <v>17</v>
      </c>
      <c r="B35" s="14" t="s">
        <v>18</v>
      </c>
      <c r="C35" s="31">
        <v>20352</v>
      </c>
      <c r="D35" s="30">
        <v>23510</v>
      </c>
      <c r="E35" s="30">
        <v>23385</v>
      </c>
    </row>
    <row r="36" spans="1:5" s="6" customFormat="1" ht="12.75">
      <c r="A36" s="87" t="s">
        <v>19</v>
      </c>
      <c r="B36" s="14" t="s">
        <v>20</v>
      </c>
      <c r="C36" s="31">
        <v>30</v>
      </c>
      <c r="D36" s="30">
        <v>31</v>
      </c>
      <c r="E36" s="30">
        <v>32</v>
      </c>
    </row>
    <row r="37" spans="1:5" s="6" customFormat="1" ht="26.25">
      <c r="A37" s="87" t="s">
        <v>21</v>
      </c>
      <c r="B37" s="14" t="s">
        <v>22</v>
      </c>
      <c r="C37" s="31">
        <v>458</v>
      </c>
      <c r="D37" s="30">
        <v>152</v>
      </c>
      <c r="E37" s="30">
        <v>153</v>
      </c>
    </row>
    <row r="38" spans="1:5" s="11" customFormat="1" ht="12.75">
      <c r="A38" s="8" t="s">
        <v>23</v>
      </c>
      <c r="B38" s="9" t="s">
        <v>24</v>
      </c>
      <c r="C38" s="67">
        <f>C39+C41+C44</f>
        <v>23538</v>
      </c>
      <c r="D38" s="28">
        <f>D39+D41+D44</f>
        <v>28510</v>
      </c>
      <c r="E38" s="28">
        <f>E39+E41+E44</f>
        <v>28656</v>
      </c>
    </row>
    <row r="39" spans="1:5" s="6" customFormat="1" ht="12.75">
      <c r="A39" s="2" t="s">
        <v>25</v>
      </c>
      <c r="B39" s="3" t="s">
        <v>26</v>
      </c>
      <c r="C39" s="31">
        <f>C40</f>
        <v>4450</v>
      </c>
      <c r="D39" s="31">
        <f>D40</f>
        <v>3400</v>
      </c>
      <c r="E39" s="31">
        <f>E40</f>
        <v>3480</v>
      </c>
    </row>
    <row r="40" spans="1:5" s="6" customFormat="1" ht="30" customHeight="1">
      <c r="A40" s="2" t="s">
        <v>27</v>
      </c>
      <c r="B40" s="91" t="s">
        <v>28</v>
      </c>
      <c r="C40" s="59">
        <v>4450</v>
      </c>
      <c r="D40" s="30">
        <v>3400</v>
      </c>
      <c r="E40" s="30">
        <v>3480</v>
      </c>
    </row>
    <row r="41" spans="1:5" s="6" customFormat="1" ht="12.75">
      <c r="A41" s="2" t="s">
        <v>29</v>
      </c>
      <c r="B41" s="91" t="s">
        <v>345</v>
      </c>
      <c r="C41" s="59">
        <f>C42+C43</f>
        <v>1428</v>
      </c>
      <c r="D41" s="31">
        <f>D42+D43</f>
        <v>1510</v>
      </c>
      <c r="E41" s="31">
        <f>E42+E43</f>
        <v>1531</v>
      </c>
    </row>
    <row r="42" spans="1:5" s="6" customFormat="1" ht="12.75">
      <c r="A42" s="2" t="s">
        <v>30</v>
      </c>
      <c r="B42" s="91" t="s">
        <v>346</v>
      </c>
      <c r="C42" s="31">
        <v>351</v>
      </c>
      <c r="D42" s="30">
        <v>354</v>
      </c>
      <c r="E42" s="30">
        <v>356</v>
      </c>
    </row>
    <row r="43" spans="1:5" s="6" customFormat="1" ht="12.75">
      <c r="A43" s="2" t="s">
        <v>31</v>
      </c>
      <c r="B43" s="91" t="s">
        <v>347</v>
      </c>
      <c r="C43" s="31">
        <v>1077</v>
      </c>
      <c r="D43" s="30">
        <v>1156</v>
      </c>
      <c r="E43" s="30">
        <v>1175</v>
      </c>
    </row>
    <row r="44" spans="1:5" s="6" customFormat="1" ht="12.75">
      <c r="A44" s="2" t="s">
        <v>32</v>
      </c>
      <c r="B44" s="3" t="s">
        <v>33</v>
      </c>
      <c r="C44" s="59">
        <f>C45+C46</f>
        <v>17660</v>
      </c>
      <c r="D44" s="59">
        <f>D45+D46</f>
        <v>23600</v>
      </c>
      <c r="E44" s="59">
        <f>E45+E46</f>
        <v>23645</v>
      </c>
    </row>
    <row r="45" spans="1:5" s="6" customFormat="1" ht="26.25">
      <c r="A45" s="2" t="s">
        <v>36</v>
      </c>
      <c r="B45" s="3" t="s">
        <v>37</v>
      </c>
      <c r="C45" s="31">
        <v>13958</v>
      </c>
      <c r="D45" s="30">
        <v>18610</v>
      </c>
      <c r="E45" s="30">
        <v>18650</v>
      </c>
    </row>
    <row r="46" spans="1:5" s="6" customFormat="1" ht="26.25">
      <c r="A46" s="2" t="s">
        <v>34</v>
      </c>
      <c r="B46" s="3" t="s">
        <v>35</v>
      </c>
      <c r="C46" s="31">
        <v>3702</v>
      </c>
      <c r="D46" s="30">
        <v>4990</v>
      </c>
      <c r="E46" s="30">
        <v>4995</v>
      </c>
    </row>
    <row r="47" spans="1:5" s="11" customFormat="1" ht="12.75">
      <c r="A47" s="89" t="s">
        <v>38</v>
      </c>
      <c r="B47" s="90" t="s">
        <v>39</v>
      </c>
      <c r="C47" s="67">
        <f>C48+C50+C49</f>
        <v>10700</v>
      </c>
      <c r="D47" s="67">
        <f>D48+D50+D49</f>
        <v>10121</v>
      </c>
      <c r="E47" s="67">
        <f>E48+E50+E49</f>
        <v>10152</v>
      </c>
    </row>
    <row r="48" spans="1:5" s="6" customFormat="1" ht="39">
      <c r="A48" s="2" t="s">
        <v>47</v>
      </c>
      <c r="B48" s="3" t="s">
        <v>48</v>
      </c>
      <c r="C48" s="31">
        <v>6620</v>
      </c>
      <c r="D48" s="30">
        <v>6210</v>
      </c>
      <c r="E48" s="30">
        <v>6210</v>
      </c>
    </row>
    <row r="49" spans="1:5" s="6" customFormat="1" ht="39">
      <c r="A49" s="87" t="s">
        <v>169</v>
      </c>
      <c r="B49" s="14" t="s">
        <v>168</v>
      </c>
      <c r="C49" s="59">
        <v>7</v>
      </c>
      <c r="D49" s="31">
        <v>6</v>
      </c>
      <c r="E49" s="31">
        <v>7</v>
      </c>
    </row>
    <row r="50" spans="1:5" s="6" customFormat="1" ht="31.5" customHeight="1">
      <c r="A50" s="87" t="s">
        <v>40</v>
      </c>
      <c r="B50" s="14" t="s">
        <v>41</v>
      </c>
      <c r="C50" s="59">
        <f>C51+C52+C53+C54+C55</f>
        <v>4073</v>
      </c>
      <c r="D50" s="59">
        <f>D51+D52+D53+D54+D55</f>
        <v>3905</v>
      </c>
      <c r="E50" s="59">
        <f>E51+E52+E53+E54+E55</f>
        <v>3935</v>
      </c>
    </row>
    <row r="51" spans="1:5" s="6" customFormat="1" ht="62.25" customHeight="1">
      <c r="A51" s="87" t="s">
        <v>371</v>
      </c>
      <c r="B51" s="14" t="s">
        <v>42</v>
      </c>
      <c r="C51" s="31">
        <v>1</v>
      </c>
      <c r="D51" s="30">
        <v>5</v>
      </c>
      <c r="E51" s="30">
        <v>5</v>
      </c>
    </row>
    <row r="52" spans="1:5" s="6" customFormat="1" ht="39">
      <c r="A52" s="2" t="s">
        <v>45</v>
      </c>
      <c r="B52" s="3" t="s">
        <v>46</v>
      </c>
      <c r="C52" s="59">
        <v>2809</v>
      </c>
      <c r="D52" s="30">
        <v>3080</v>
      </c>
      <c r="E52" s="30">
        <v>3090</v>
      </c>
    </row>
    <row r="53" spans="1:5" s="6" customFormat="1" ht="44.25" customHeight="1">
      <c r="A53" s="2" t="s">
        <v>43</v>
      </c>
      <c r="B53" s="3" t="s">
        <v>44</v>
      </c>
      <c r="C53" s="31">
        <v>210</v>
      </c>
      <c r="D53" s="30">
        <v>220</v>
      </c>
      <c r="E53" s="30">
        <v>230</v>
      </c>
    </row>
    <row r="54" spans="1:5" s="6" customFormat="1" ht="63" customHeight="1">
      <c r="A54" s="2" t="s">
        <v>349</v>
      </c>
      <c r="B54" s="91" t="s">
        <v>348</v>
      </c>
      <c r="C54" s="31">
        <v>43</v>
      </c>
      <c r="D54" s="30">
        <v>30</v>
      </c>
      <c r="E54" s="30">
        <v>30</v>
      </c>
    </row>
    <row r="55" spans="1:5" s="6" customFormat="1" ht="66">
      <c r="A55" s="2" t="s">
        <v>163</v>
      </c>
      <c r="B55" s="3" t="s">
        <v>162</v>
      </c>
      <c r="C55" s="31">
        <v>1010</v>
      </c>
      <c r="D55" s="30">
        <v>570</v>
      </c>
      <c r="E55" s="30">
        <v>580</v>
      </c>
    </row>
    <row r="56" spans="1:5" s="6" customFormat="1" ht="26.25" hidden="1">
      <c r="A56" s="2" t="s">
        <v>49</v>
      </c>
      <c r="B56" s="3" t="s">
        <v>50</v>
      </c>
      <c r="C56" s="31">
        <f>C57</f>
        <v>0</v>
      </c>
      <c r="D56" s="31">
        <f>D57</f>
        <v>0</v>
      </c>
      <c r="E56" s="31">
        <f>E57</f>
        <v>0</v>
      </c>
    </row>
    <row r="57" spans="1:5" s="6" customFormat="1" ht="26.25" hidden="1">
      <c r="A57" s="2" t="s">
        <v>51</v>
      </c>
      <c r="B57" s="3" t="s">
        <v>52</v>
      </c>
      <c r="C57" s="31">
        <v>0</v>
      </c>
      <c r="D57" s="30">
        <v>0</v>
      </c>
      <c r="E57" s="30">
        <v>0</v>
      </c>
    </row>
    <row r="58" spans="1:5" s="11" customFormat="1" ht="26.25" customHeight="1">
      <c r="A58" s="8" t="s">
        <v>53</v>
      </c>
      <c r="B58" s="9"/>
      <c r="C58" s="32">
        <f>C59+C69+C76+C80+C86+C117</f>
        <v>47509</v>
      </c>
      <c r="D58" s="32">
        <f>D59+D69+D76+D80+D86+D117</f>
        <v>34757</v>
      </c>
      <c r="E58" s="32">
        <f>E59+E69+E76+E80+E86+E117</f>
        <v>35393</v>
      </c>
    </row>
    <row r="59" spans="1:5" s="11" customFormat="1" ht="26.25">
      <c r="A59" s="8" t="s">
        <v>54</v>
      </c>
      <c r="B59" s="9" t="s">
        <v>55</v>
      </c>
      <c r="C59" s="67">
        <f>C60+C65+C66</f>
        <v>24226</v>
      </c>
      <c r="D59" s="28">
        <f>D60+D65+D66</f>
        <v>26420</v>
      </c>
      <c r="E59" s="28">
        <f>E60+E65+E66</f>
        <v>27000</v>
      </c>
    </row>
    <row r="60" spans="1:5" s="6" customFormat="1" ht="63" customHeight="1">
      <c r="A60" s="2" t="s">
        <v>372</v>
      </c>
      <c r="B60" s="3" t="s">
        <v>56</v>
      </c>
      <c r="C60" s="31">
        <f>C61+C62+C63+C64</f>
        <v>22891</v>
      </c>
      <c r="D60" s="31">
        <f>D61+D62+D63+D64</f>
        <v>25485</v>
      </c>
      <c r="E60" s="31">
        <f>E61+E62+E63+E64</f>
        <v>26065</v>
      </c>
    </row>
    <row r="61" spans="1:5" s="6" customFormat="1" ht="59.25" customHeight="1">
      <c r="A61" s="2" t="s">
        <v>373</v>
      </c>
      <c r="B61" s="3" t="s">
        <v>57</v>
      </c>
      <c r="C61" s="31">
        <v>21811</v>
      </c>
      <c r="D61" s="30">
        <v>24616</v>
      </c>
      <c r="E61" s="30">
        <v>25320</v>
      </c>
    </row>
    <row r="62" spans="1:5" s="6" customFormat="1" ht="52.5">
      <c r="A62" s="2" t="s">
        <v>58</v>
      </c>
      <c r="B62" s="3" t="s">
        <v>59</v>
      </c>
      <c r="C62" s="31">
        <v>216</v>
      </c>
      <c r="D62" s="30">
        <v>229</v>
      </c>
      <c r="E62" s="30">
        <v>238</v>
      </c>
    </row>
    <row r="63" spans="1:5" s="6" customFormat="1" ht="52.5" hidden="1">
      <c r="A63" s="2" t="s">
        <v>60</v>
      </c>
      <c r="B63" s="3" t="s">
        <v>61</v>
      </c>
      <c r="C63" s="31">
        <v>0</v>
      </c>
      <c r="D63" s="30">
        <v>0</v>
      </c>
      <c r="E63" s="30">
        <v>0</v>
      </c>
    </row>
    <row r="64" spans="1:5" s="6" customFormat="1" ht="26.25">
      <c r="A64" s="2" t="s">
        <v>62</v>
      </c>
      <c r="B64" s="3" t="s">
        <v>63</v>
      </c>
      <c r="C64" s="31">
        <v>864</v>
      </c>
      <c r="D64" s="30">
        <v>640</v>
      </c>
      <c r="E64" s="30">
        <v>507</v>
      </c>
    </row>
    <row r="65" spans="1:5" s="6" customFormat="1" ht="39" hidden="1">
      <c r="A65" s="2" t="s">
        <v>64</v>
      </c>
      <c r="B65" s="3" t="s">
        <v>65</v>
      </c>
      <c r="C65" s="31">
        <v>0</v>
      </c>
      <c r="D65" s="30">
        <v>0</v>
      </c>
      <c r="E65" s="30">
        <v>0</v>
      </c>
    </row>
    <row r="66" spans="1:5" s="6" customFormat="1" ht="60" customHeight="1">
      <c r="A66" s="92" t="s">
        <v>374</v>
      </c>
      <c r="B66" s="3" t="s">
        <v>66</v>
      </c>
      <c r="C66" s="31">
        <f>C67+C68</f>
        <v>1335</v>
      </c>
      <c r="D66" s="31">
        <f>D67+D68</f>
        <v>935</v>
      </c>
      <c r="E66" s="31">
        <f>E67+E68</f>
        <v>935</v>
      </c>
    </row>
    <row r="67" spans="1:5" s="6" customFormat="1" ht="58.5" customHeight="1">
      <c r="A67" s="92" t="s">
        <v>67</v>
      </c>
      <c r="B67" s="3" t="s">
        <v>68</v>
      </c>
      <c r="C67" s="31">
        <v>1335</v>
      </c>
      <c r="D67" s="30">
        <v>927</v>
      </c>
      <c r="E67" s="30">
        <v>927</v>
      </c>
    </row>
    <row r="68" spans="1:5" s="6" customFormat="1" ht="34.5" customHeight="1">
      <c r="A68" s="92" t="s">
        <v>69</v>
      </c>
      <c r="B68" s="3" t="s">
        <v>70</v>
      </c>
      <c r="C68" s="31">
        <v>0</v>
      </c>
      <c r="D68" s="30">
        <v>8</v>
      </c>
      <c r="E68" s="30">
        <v>8</v>
      </c>
    </row>
    <row r="69" spans="1:5" s="11" customFormat="1" ht="12.75">
      <c r="A69" s="8" t="s">
        <v>71</v>
      </c>
      <c r="B69" s="9" t="s">
        <v>72</v>
      </c>
      <c r="C69" s="67">
        <f>C70</f>
        <v>2155</v>
      </c>
      <c r="D69" s="28">
        <f>D70</f>
        <v>1855</v>
      </c>
      <c r="E69" s="28">
        <f>E70</f>
        <v>1855</v>
      </c>
    </row>
    <row r="70" spans="1:5" s="6" customFormat="1" ht="12.75">
      <c r="A70" s="2" t="s">
        <v>73</v>
      </c>
      <c r="B70" s="3" t="s">
        <v>74</v>
      </c>
      <c r="C70" s="31">
        <f>C71+C72+C73+C74+C75</f>
        <v>2155</v>
      </c>
      <c r="D70" s="31">
        <f>D71+D72+D73+D74+D75</f>
        <v>1855</v>
      </c>
      <c r="E70" s="31">
        <f>E71+E72+E73+E74+E75</f>
        <v>1855</v>
      </c>
    </row>
    <row r="71" spans="1:5" s="6" customFormat="1" ht="26.25">
      <c r="A71" s="2" t="s">
        <v>75</v>
      </c>
      <c r="B71" s="3" t="s">
        <v>76</v>
      </c>
      <c r="C71" s="31">
        <v>1300</v>
      </c>
      <c r="D71" s="30">
        <v>1300</v>
      </c>
      <c r="E71" s="30">
        <v>1300</v>
      </c>
    </row>
    <row r="72" spans="1:5" s="6" customFormat="1" ht="26.25" hidden="1">
      <c r="A72" s="2" t="s">
        <v>77</v>
      </c>
      <c r="B72" s="3" t="s">
        <v>78</v>
      </c>
      <c r="C72" s="31">
        <v>0</v>
      </c>
      <c r="D72" s="30">
        <v>0</v>
      </c>
      <c r="E72" s="30">
        <v>0</v>
      </c>
    </row>
    <row r="73" spans="1:5" s="6" customFormat="1" ht="12.75">
      <c r="A73" s="2" t="s">
        <v>79</v>
      </c>
      <c r="B73" s="3" t="s">
        <v>80</v>
      </c>
      <c r="C73" s="31">
        <v>107</v>
      </c>
      <c r="D73" s="30">
        <v>417</v>
      </c>
      <c r="E73" s="30">
        <v>417</v>
      </c>
    </row>
    <row r="74" spans="1:5" s="6" customFormat="1" ht="12.75">
      <c r="A74" s="2" t="s">
        <v>81</v>
      </c>
      <c r="B74" s="3" t="s">
        <v>82</v>
      </c>
      <c r="C74" s="31">
        <v>748</v>
      </c>
      <c r="D74" s="30">
        <v>138</v>
      </c>
      <c r="E74" s="30">
        <v>138</v>
      </c>
    </row>
    <row r="75" spans="1:5" s="6" customFormat="1" ht="12.75">
      <c r="A75" s="2" t="s">
        <v>83</v>
      </c>
      <c r="B75" s="3" t="s">
        <v>84</v>
      </c>
      <c r="C75" s="31">
        <v>0</v>
      </c>
      <c r="D75" s="30">
        <v>0</v>
      </c>
      <c r="E75" s="30">
        <v>0</v>
      </c>
    </row>
    <row r="76" spans="1:5" s="11" customFormat="1" ht="26.25">
      <c r="A76" s="8" t="s">
        <v>85</v>
      </c>
      <c r="B76" s="9" t="s">
        <v>86</v>
      </c>
      <c r="C76" s="66">
        <f>C78+C79</f>
        <v>11926</v>
      </c>
      <c r="D76" s="29">
        <f>D78+D79</f>
        <v>650</v>
      </c>
      <c r="E76" s="29">
        <f>E78+E79</f>
        <v>650</v>
      </c>
    </row>
    <row r="77" spans="1:5" s="6" customFormat="1" ht="39" hidden="1">
      <c r="A77" s="2" t="s">
        <v>87</v>
      </c>
      <c r="B77" s="3" t="s">
        <v>88</v>
      </c>
      <c r="C77" s="31">
        <v>0</v>
      </c>
      <c r="D77" s="30">
        <v>0</v>
      </c>
      <c r="E77" s="30">
        <v>0</v>
      </c>
    </row>
    <row r="78" spans="1:5" s="6" customFormat="1" ht="29.25" customHeight="1">
      <c r="A78" s="2" t="s">
        <v>89</v>
      </c>
      <c r="B78" s="3" t="s">
        <v>90</v>
      </c>
      <c r="C78" s="31">
        <v>78</v>
      </c>
      <c r="D78" s="30">
        <v>27</v>
      </c>
      <c r="E78" s="30">
        <v>27</v>
      </c>
    </row>
    <row r="79" spans="1:5" s="6" customFormat="1" ht="12.75">
      <c r="A79" s="2" t="s">
        <v>91</v>
      </c>
      <c r="B79" s="3" t="s">
        <v>92</v>
      </c>
      <c r="C79" s="59">
        <v>11848</v>
      </c>
      <c r="D79" s="30">
        <v>623</v>
      </c>
      <c r="E79" s="30">
        <v>623</v>
      </c>
    </row>
    <row r="80" spans="1:5" s="11" customFormat="1" ht="12.75">
      <c r="A80" s="8" t="s">
        <v>93</v>
      </c>
      <c r="B80" s="9" t="s">
        <v>94</v>
      </c>
      <c r="C80" s="67">
        <f>C81+C82+C85</f>
        <v>2061</v>
      </c>
      <c r="D80" s="28">
        <f>D81+D82+D85</f>
        <v>891</v>
      </c>
      <c r="E80" s="28">
        <f>E81+E82+E85</f>
        <v>891</v>
      </c>
    </row>
    <row r="81" spans="1:5" s="6" customFormat="1" ht="12.75">
      <c r="A81" s="2" t="s">
        <v>95</v>
      </c>
      <c r="B81" s="3" t="s">
        <v>96</v>
      </c>
      <c r="C81" s="31">
        <v>788</v>
      </c>
      <c r="D81" s="30">
        <v>84</v>
      </c>
      <c r="E81" s="30">
        <v>84</v>
      </c>
    </row>
    <row r="82" spans="1:5" s="6" customFormat="1" ht="60" customHeight="1">
      <c r="A82" s="2" t="s">
        <v>97</v>
      </c>
      <c r="B82" s="3" t="s">
        <v>98</v>
      </c>
      <c r="C82" s="31">
        <f>C83</f>
        <v>227</v>
      </c>
      <c r="D82" s="31">
        <f>D83</f>
        <v>227</v>
      </c>
      <c r="E82" s="31">
        <f>E83</f>
        <v>227</v>
      </c>
    </row>
    <row r="83" spans="1:5" s="6" customFormat="1" ht="66">
      <c r="A83" s="2" t="s">
        <v>375</v>
      </c>
      <c r="B83" s="3" t="s">
        <v>99</v>
      </c>
      <c r="C83" s="31">
        <v>227</v>
      </c>
      <c r="D83" s="30">
        <v>227</v>
      </c>
      <c r="E83" s="30">
        <v>227</v>
      </c>
    </row>
    <row r="84" spans="1:5" s="6" customFormat="1" ht="66">
      <c r="A84" s="2" t="s">
        <v>376</v>
      </c>
      <c r="B84" s="3" t="s">
        <v>100</v>
      </c>
      <c r="C84" s="31">
        <v>227</v>
      </c>
      <c r="D84" s="30">
        <v>227</v>
      </c>
      <c r="E84" s="30">
        <v>227</v>
      </c>
    </row>
    <row r="85" spans="1:5" s="6" customFormat="1" ht="26.25">
      <c r="A85" s="2" t="s">
        <v>101</v>
      </c>
      <c r="B85" s="3" t="s">
        <v>102</v>
      </c>
      <c r="C85" s="31">
        <v>1046</v>
      </c>
      <c r="D85" s="30">
        <v>580</v>
      </c>
      <c r="E85" s="30">
        <v>580</v>
      </c>
    </row>
    <row r="86" spans="1:5" s="11" customFormat="1" ht="12.75">
      <c r="A86" s="8" t="s">
        <v>103</v>
      </c>
      <c r="B86" s="9" t="s">
        <v>104</v>
      </c>
      <c r="C86" s="67">
        <f>C87+C90+C92+C93+C95+C98+C100+C105+C106+C109+C110+C111+C112+C113+C91</f>
        <v>6622</v>
      </c>
      <c r="D86" s="67">
        <f>D87+D90+D92+D93+D95+D98+D100+D105+D106+D109+D110+D111+D112+D113+D91</f>
        <v>4427</v>
      </c>
      <c r="E86" s="67">
        <f>E87+E90+E92+E93+E95+E98+E100+E105+E106+E109+E110+E111+E112+E113+E91</f>
        <v>4483</v>
      </c>
    </row>
    <row r="87" spans="1:5" s="6" customFormat="1" ht="26.25">
      <c r="A87" s="2" t="s">
        <v>105</v>
      </c>
      <c r="B87" s="3" t="s">
        <v>106</v>
      </c>
      <c r="C87" s="31">
        <f>C88+C89</f>
        <v>70</v>
      </c>
      <c r="D87" s="31">
        <f>D88+D89</f>
        <v>103</v>
      </c>
      <c r="E87" s="31">
        <f>E88+E89</f>
        <v>105</v>
      </c>
    </row>
    <row r="88" spans="1:5" s="6" customFormat="1" ht="52.5">
      <c r="A88" s="2" t="s">
        <v>107</v>
      </c>
      <c r="B88" s="3" t="s">
        <v>108</v>
      </c>
      <c r="C88" s="31">
        <v>44</v>
      </c>
      <c r="D88" s="30">
        <v>83</v>
      </c>
      <c r="E88" s="30">
        <v>85</v>
      </c>
    </row>
    <row r="89" spans="1:5" s="6" customFormat="1" ht="39">
      <c r="A89" s="2" t="s">
        <v>109</v>
      </c>
      <c r="B89" s="3" t="s">
        <v>110</v>
      </c>
      <c r="C89" s="31">
        <v>26</v>
      </c>
      <c r="D89" s="30">
        <v>20</v>
      </c>
      <c r="E89" s="30">
        <v>20</v>
      </c>
    </row>
    <row r="90" spans="1:5" s="6" customFormat="1" ht="39" hidden="1">
      <c r="A90" s="2" t="s">
        <v>111</v>
      </c>
      <c r="B90" s="3" t="s">
        <v>112</v>
      </c>
      <c r="C90" s="31">
        <v>0</v>
      </c>
      <c r="D90" s="30">
        <v>0</v>
      </c>
      <c r="E90" s="30">
        <v>0</v>
      </c>
    </row>
    <row r="91" spans="1:5" s="6" customFormat="1" ht="39">
      <c r="A91" s="2" t="s">
        <v>111</v>
      </c>
      <c r="B91" s="3" t="s">
        <v>358</v>
      </c>
      <c r="C91" s="31">
        <v>30</v>
      </c>
      <c r="D91" s="30">
        <v>0</v>
      </c>
      <c r="E91" s="30">
        <v>0</v>
      </c>
    </row>
    <row r="92" spans="1:5" s="6" customFormat="1" ht="39">
      <c r="A92" s="2" t="s">
        <v>113</v>
      </c>
      <c r="B92" s="3" t="s">
        <v>114</v>
      </c>
      <c r="C92" s="31">
        <v>376</v>
      </c>
      <c r="D92" s="30">
        <v>580</v>
      </c>
      <c r="E92" s="30">
        <v>595</v>
      </c>
    </row>
    <row r="93" spans="1:5" s="6" customFormat="1" ht="26.25" hidden="1">
      <c r="A93" s="2" t="s">
        <v>115</v>
      </c>
      <c r="B93" s="3" t="s">
        <v>116</v>
      </c>
      <c r="C93" s="31">
        <v>0</v>
      </c>
      <c r="D93" s="30">
        <v>0</v>
      </c>
      <c r="E93" s="30">
        <v>0</v>
      </c>
    </row>
    <row r="94" spans="1:5" s="6" customFormat="1" ht="39" hidden="1">
      <c r="A94" s="2" t="s">
        <v>117</v>
      </c>
      <c r="B94" s="3" t="s">
        <v>118</v>
      </c>
      <c r="C94" s="31">
        <v>0</v>
      </c>
      <c r="D94" s="30">
        <v>0</v>
      </c>
      <c r="E94" s="30">
        <v>0</v>
      </c>
    </row>
    <row r="95" spans="1:5" s="6" customFormat="1" ht="39" hidden="1">
      <c r="A95" s="2" t="s">
        <v>119</v>
      </c>
      <c r="B95" s="3" t="s">
        <v>120</v>
      </c>
      <c r="C95" s="31">
        <v>0</v>
      </c>
      <c r="D95" s="30">
        <v>0</v>
      </c>
      <c r="E95" s="30">
        <v>0</v>
      </c>
    </row>
    <row r="96" spans="1:5" s="6" customFormat="1" ht="52.5" hidden="1">
      <c r="A96" s="2" t="s">
        <v>121</v>
      </c>
      <c r="B96" s="3" t="s">
        <v>122</v>
      </c>
      <c r="C96" s="31">
        <v>0</v>
      </c>
      <c r="D96" s="30">
        <v>0</v>
      </c>
      <c r="E96" s="30">
        <v>0</v>
      </c>
    </row>
    <row r="97" spans="1:5" s="6" customFormat="1" ht="39" hidden="1">
      <c r="A97" s="2" t="s">
        <v>123</v>
      </c>
      <c r="B97" s="3" t="s">
        <v>124</v>
      </c>
      <c r="C97" s="31">
        <v>0</v>
      </c>
      <c r="D97" s="30">
        <v>0</v>
      </c>
      <c r="E97" s="30">
        <v>0</v>
      </c>
    </row>
    <row r="98" spans="1:5" s="6" customFormat="1" ht="78.75">
      <c r="A98" s="2" t="s">
        <v>377</v>
      </c>
      <c r="B98" s="3" t="s">
        <v>125</v>
      </c>
      <c r="C98" s="31">
        <f>C101+C102+C104</f>
        <v>122</v>
      </c>
      <c r="D98" s="31">
        <f>D101+D102</f>
        <v>125</v>
      </c>
      <c r="E98" s="31">
        <f>E101+E102</f>
        <v>128</v>
      </c>
    </row>
    <row r="99" spans="1:5" s="6" customFormat="1" ht="26.25" hidden="1">
      <c r="A99" s="2" t="s">
        <v>126</v>
      </c>
      <c r="B99" s="3" t="s">
        <v>127</v>
      </c>
      <c r="C99" s="31">
        <v>0</v>
      </c>
      <c r="D99" s="30">
        <v>0</v>
      </c>
      <c r="E99" s="30">
        <v>0</v>
      </c>
    </row>
    <row r="100" spans="1:5" s="6" customFormat="1" ht="60" customHeight="1">
      <c r="A100" s="2" t="s">
        <v>382</v>
      </c>
      <c r="B100" s="3" t="s">
        <v>383</v>
      </c>
      <c r="C100" s="31">
        <v>8</v>
      </c>
      <c r="D100" s="30">
        <v>0</v>
      </c>
      <c r="E100" s="30">
        <v>0</v>
      </c>
    </row>
    <row r="101" spans="1:5" s="6" customFormat="1" ht="24" customHeight="1">
      <c r="A101" s="2" t="s">
        <v>128</v>
      </c>
      <c r="B101" s="3" t="s">
        <v>129</v>
      </c>
      <c r="C101" s="31">
        <v>59</v>
      </c>
      <c r="D101" s="30">
        <v>65</v>
      </c>
      <c r="E101" s="30">
        <v>67</v>
      </c>
    </row>
    <row r="102" spans="1:5" s="6" customFormat="1" ht="26.25">
      <c r="A102" s="2" t="s">
        <v>130</v>
      </c>
      <c r="B102" s="3" t="s">
        <v>131</v>
      </c>
      <c r="C102" s="31">
        <v>60</v>
      </c>
      <c r="D102" s="30">
        <v>60</v>
      </c>
      <c r="E102" s="30">
        <v>61</v>
      </c>
    </row>
    <row r="103" spans="1:5" s="6" customFormat="1" ht="39" hidden="1">
      <c r="A103" s="2" t="s">
        <v>132</v>
      </c>
      <c r="B103" s="3" t="s">
        <v>133</v>
      </c>
      <c r="C103" s="31">
        <v>0</v>
      </c>
      <c r="D103" s="30">
        <v>0</v>
      </c>
      <c r="E103" s="30">
        <v>0</v>
      </c>
    </row>
    <row r="104" spans="1:5" s="6" customFormat="1" ht="26.25">
      <c r="A104" s="2" t="s">
        <v>360</v>
      </c>
      <c r="B104" s="3" t="s">
        <v>359</v>
      </c>
      <c r="C104" s="31">
        <v>3</v>
      </c>
      <c r="D104" s="30">
        <v>0</v>
      </c>
      <c r="E104" s="30">
        <v>0</v>
      </c>
    </row>
    <row r="105" spans="1:5" s="6" customFormat="1" ht="39">
      <c r="A105" s="2" t="s">
        <v>134</v>
      </c>
      <c r="B105" s="14" t="s">
        <v>135</v>
      </c>
      <c r="C105" s="31">
        <v>1334</v>
      </c>
      <c r="D105" s="33">
        <v>1008</v>
      </c>
      <c r="E105" s="33">
        <v>1018</v>
      </c>
    </row>
    <row r="106" spans="1:5" s="6" customFormat="1" ht="26.25">
      <c r="A106" s="2" t="s">
        <v>136</v>
      </c>
      <c r="B106" s="3" t="s">
        <v>137</v>
      </c>
      <c r="C106" s="31">
        <v>193</v>
      </c>
      <c r="D106" s="31">
        <f>D108</f>
        <v>50</v>
      </c>
      <c r="E106" s="31">
        <f>E108</f>
        <v>50</v>
      </c>
    </row>
    <row r="107" spans="1:5" s="6" customFormat="1" ht="39" hidden="1">
      <c r="A107" s="2" t="s">
        <v>138</v>
      </c>
      <c r="B107" s="3" t="s">
        <v>139</v>
      </c>
      <c r="C107" s="31">
        <v>0</v>
      </c>
      <c r="D107" s="30">
        <v>0</v>
      </c>
      <c r="E107" s="30">
        <v>0</v>
      </c>
    </row>
    <row r="108" spans="1:5" s="6" customFormat="1" ht="26.25">
      <c r="A108" s="2" t="s">
        <v>140</v>
      </c>
      <c r="B108" s="3" t="s">
        <v>141</v>
      </c>
      <c r="C108" s="31">
        <v>193</v>
      </c>
      <c r="D108" s="30">
        <v>50</v>
      </c>
      <c r="E108" s="30">
        <v>50</v>
      </c>
    </row>
    <row r="109" spans="1:5" s="6" customFormat="1" ht="39" hidden="1">
      <c r="A109" s="2" t="s">
        <v>142</v>
      </c>
      <c r="B109" s="3" t="s">
        <v>143</v>
      </c>
      <c r="C109" s="31">
        <v>0</v>
      </c>
      <c r="D109" s="30">
        <v>0</v>
      </c>
      <c r="E109" s="30">
        <v>0</v>
      </c>
    </row>
    <row r="110" spans="1:5" s="6" customFormat="1" ht="52.5">
      <c r="A110" s="2" t="s">
        <v>170</v>
      </c>
      <c r="B110" s="3" t="s">
        <v>144</v>
      </c>
      <c r="C110" s="31">
        <v>2448</v>
      </c>
      <c r="D110" s="30">
        <v>466</v>
      </c>
      <c r="E110" s="30">
        <v>485</v>
      </c>
    </row>
    <row r="111" spans="1:5" s="6" customFormat="1" ht="39">
      <c r="A111" s="2" t="s">
        <v>145</v>
      </c>
      <c r="B111" s="3" t="s">
        <v>146</v>
      </c>
      <c r="C111" s="31">
        <v>62</v>
      </c>
      <c r="D111" s="30">
        <v>33</v>
      </c>
      <c r="E111" s="30">
        <v>34</v>
      </c>
    </row>
    <row r="112" spans="1:5" s="6" customFormat="1" ht="39">
      <c r="A112" s="2" t="s">
        <v>147</v>
      </c>
      <c r="B112" s="3" t="s">
        <v>148</v>
      </c>
      <c r="C112" s="31">
        <v>125</v>
      </c>
      <c r="D112" s="30">
        <v>132</v>
      </c>
      <c r="E112" s="30">
        <v>133</v>
      </c>
    </row>
    <row r="113" spans="1:5" s="6" customFormat="1" ht="26.25">
      <c r="A113" s="2" t="s">
        <v>149</v>
      </c>
      <c r="B113" s="3" t="s">
        <v>150</v>
      </c>
      <c r="C113" s="31">
        <f>C114</f>
        <v>1854</v>
      </c>
      <c r="D113" s="31">
        <f>D114</f>
        <v>1930</v>
      </c>
      <c r="E113" s="31">
        <f>E114</f>
        <v>1935</v>
      </c>
    </row>
    <row r="114" spans="1:5" s="6" customFormat="1" ht="26.25">
      <c r="A114" s="2" t="s">
        <v>151</v>
      </c>
      <c r="B114" s="3" t="s">
        <v>152</v>
      </c>
      <c r="C114" s="31">
        <v>1854</v>
      </c>
      <c r="D114" s="30">
        <v>1930</v>
      </c>
      <c r="E114" s="30">
        <v>1935</v>
      </c>
    </row>
    <row r="115" spans="1:5" s="11" customFormat="1" ht="12.75">
      <c r="A115" s="8" t="s">
        <v>153</v>
      </c>
      <c r="B115" s="9" t="s">
        <v>154</v>
      </c>
      <c r="C115" s="67">
        <f>C116+C117</f>
        <v>519</v>
      </c>
      <c r="D115" s="28">
        <f>D116+D117</f>
        <v>514</v>
      </c>
      <c r="E115" s="28">
        <f>E116+E117</f>
        <v>514</v>
      </c>
    </row>
    <row r="116" spans="1:5" s="6" customFormat="1" ht="12.75" hidden="1">
      <c r="A116" s="2" t="s">
        <v>155</v>
      </c>
      <c r="B116" s="3" t="s">
        <v>156</v>
      </c>
      <c r="C116" s="31">
        <v>0</v>
      </c>
      <c r="D116" s="30">
        <v>0</v>
      </c>
      <c r="E116" s="30">
        <v>0</v>
      </c>
    </row>
    <row r="117" spans="1:5" s="6" customFormat="1" ht="12.75">
      <c r="A117" s="2" t="s">
        <v>157</v>
      </c>
      <c r="B117" s="3" t="s">
        <v>158</v>
      </c>
      <c r="C117" s="31">
        <v>519</v>
      </c>
      <c r="D117" s="30">
        <v>514</v>
      </c>
      <c r="E117" s="30">
        <v>514</v>
      </c>
    </row>
    <row r="118" spans="1:5" s="11" customFormat="1" ht="12.75">
      <c r="A118" s="16" t="s">
        <v>179</v>
      </c>
      <c r="B118" s="9" t="s">
        <v>159</v>
      </c>
      <c r="C118" s="35">
        <f>C119+C224</f>
        <v>1668123.1000000003</v>
      </c>
      <c r="D118" s="35">
        <f>D119+D224</f>
        <v>1203752.5</v>
      </c>
      <c r="E118" s="35">
        <f>E119+E224</f>
        <v>1097850.9</v>
      </c>
    </row>
    <row r="119" spans="1:5" s="6" customFormat="1" ht="26.25">
      <c r="A119" s="16" t="s">
        <v>180</v>
      </c>
      <c r="B119" s="9" t="s">
        <v>160</v>
      </c>
      <c r="C119" s="35">
        <f>C120+C125+C142+C219</f>
        <v>1666720.0000000002</v>
      </c>
      <c r="D119" s="38">
        <f>D120+D125+D142+D219</f>
        <v>1203106.5</v>
      </c>
      <c r="E119" s="35">
        <f>E120+E125+E142+E219</f>
        <v>1097200.9</v>
      </c>
    </row>
    <row r="120" spans="1:5" s="6" customFormat="1" ht="12.75">
      <c r="A120" s="16" t="s">
        <v>314</v>
      </c>
      <c r="B120" s="9" t="s">
        <v>315</v>
      </c>
      <c r="C120" s="35">
        <f>C121+C123</f>
        <v>460344</v>
      </c>
      <c r="D120" s="35">
        <f>D121+D123</f>
        <v>199530</v>
      </c>
      <c r="E120" s="35">
        <f>E121+E123</f>
        <v>164478</v>
      </c>
    </row>
    <row r="121" spans="1:5" s="6" customFormat="1" ht="12.75">
      <c r="A121" s="16" t="s">
        <v>258</v>
      </c>
      <c r="B121" s="9" t="s">
        <v>259</v>
      </c>
      <c r="C121" s="35">
        <f>C122</f>
        <v>440344</v>
      </c>
      <c r="D121" s="35">
        <f>D122</f>
        <v>199530</v>
      </c>
      <c r="E121" s="35">
        <f>E122</f>
        <v>164478</v>
      </c>
    </row>
    <row r="122" spans="1:5" s="6" customFormat="1" ht="26.25">
      <c r="A122" s="17" t="s">
        <v>181</v>
      </c>
      <c r="B122" s="3" t="s">
        <v>235</v>
      </c>
      <c r="C122" s="62">
        <v>440344</v>
      </c>
      <c r="D122" s="36">
        <v>199530</v>
      </c>
      <c r="E122" s="36">
        <v>164478</v>
      </c>
    </row>
    <row r="123" spans="1:5" s="11" customFormat="1" ht="33" customHeight="1">
      <c r="A123" s="96" t="s">
        <v>380</v>
      </c>
      <c r="B123" s="9" t="s">
        <v>381</v>
      </c>
      <c r="C123" s="69">
        <f>C124</f>
        <v>20000</v>
      </c>
      <c r="D123" s="69">
        <f>D124</f>
        <v>0</v>
      </c>
      <c r="E123" s="69">
        <f>E124</f>
        <v>0</v>
      </c>
    </row>
    <row r="124" spans="1:5" s="6" customFormat="1" ht="26.25">
      <c r="A124" s="95" t="s">
        <v>378</v>
      </c>
      <c r="B124" s="3" t="s">
        <v>379</v>
      </c>
      <c r="C124" s="62">
        <v>20000</v>
      </c>
      <c r="D124" s="36">
        <v>0</v>
      </c>
      <c r="E124" s="36">
        <v>0</v>
      </c>
    </row>
    <row r="125" spans="1:5" s="11" customFormat="1" ht="26.25">
      <c r="A125" s="16" t="s">
        <v>261</v>
      </c>
      <c r="B125" s="9" t="s">
        <v>260</v>
      </c>
      <c r="C125" s="35">
        <f>C126+C128+C130+C132+C134+C136+C138+C140</f>
        <v>282924.4</v>
      </c>
      <c r="D125" s="35">
        <f>D126+D128+D130+D132+D134+D136+D138+D140</f>
        <v>90438.4</v>
      </c>
      <c r="E125" s="35">
        <f>E126+E128+E130+E132+E134+E136+E138+E140</f>
        <v>15585</v>
      </c>
    </row>
    <row r="126" spans="1:5" s="11" customFormat="1" ht="45.75" customHeight="1">
      <c r="A126" s="16" t="s">
        <v>263</v>
      </c>
      <c r="B126" s="9" t="s">
        <v>264</v>
      </c>
      <c r="C126" s="69">
        <f>C127</f>
        <v>40000</v>
      </c>
      <c r="D126" s="35">
        <f>D127</f>
        <v>0</v>
      </c>
      <c r="E126" s="35">
        <f>E127</f>
        <v>0</v>
      </c>
    </row>
    <row r="127" spans="1:5" s="6" customFormat="1" ht="52.5">
      <c r="A127" s="41" t="s">
        <v>262</v>
      </c>
      <c r="B127" s="3" t="s">
        <v>265</v>
      </c>
      <c r="C127" s="36">
        <v>40000</v>
      </c>
      <c r="D127" s="36">
        <v>0</v>
      </c>
      <c r="E127" s="36">
        <v>0</v>
      </c>
    </row>
    <row r="128" spans="1:5" s="6" customFormat="1" ht="92.25">
      <c r="A128" s="72" t="s">
        <v>329</v>
      </c>
      <c r="B128" s="90" t="s">
        <v>316</v>
      </c>
      <c r="C128" s="38">
        <f>C129</f>
        <v>11481.5</v>
      </c>
      <c r="D128" s="38">
        <f>D129</f>
        <v>70512.5</v>
      </c>
      <c r="E128" s="38">
        <f>E129</f>
        <v>0</v>
      </c>
    </row>
    <row r="129" spans="1:5" s="6" customFormat="1" ht="85.5" customHeight="1">
      <c r="A129" s="97" t="s">
        <v>341</v>
      </c>
      <c r="B129" s="14" t="s">
        <v>330</v>
      </c>
      <c r="C129" s="48">
        <v>11481.5</v>
      </c>
      <c r="D129" s="48">
        <v>70512.5</v>
      </c>
      <c r="E129" s="48"/>
    </row>
    <row r="130" spans="1:5" s="6" customFormat="1" ht="69" customHeight="1">
      <c r="A130" s="72" t="s">
        <v>332</v>
      </c>
      <c r="B130" s="90" t="s">
        <v>317</v>
      </c>
      <c r="C130" s="38">
        <f>C131</f>
        <v>355.1</v>
      </c>
      <c r="D130" s="38">
        <f>D131</f>
        <v>9156.7</v>
      </c>
      <c r="E130" s="38">
        <f>E131</f>
        <v>1490.8</v>
      </c>
    </row>
    <row r="131" spans="1:5" s="6" customFormat="1" ht="66" customHeight="1">
      <c r="A131" s="73" t="s">
        <v>331</v>
      </c>
      <c r="B131" s="14" t="s">
        <v>333</v>
      </c>
      <c r="C131" s="48">
        <v>355.1</v>
      </c>
      <c r="D131" s="48">
        <v>9156.7</v>
      </c>
      <c r="E131" s="48">
        <v>1490.8</v>
      </c>
    </row>
    <row r="132" spans="1:5" s="6" customFormat="1" ht="30" customHeight="1">
      <c r="A132" s="72" t="s">
        <v>335</v>
      </c>
      <c r="B132" s="70" t="s">
        <v>319</v>
      </c>
      <c r="C132" s="69">
        <f>C133</f>
        <v>1217.4</v>
      </c>
      <c r="D132" s="69">
        <f>D133</f>
        <v>0</v>
      </c>
      <c r="E132" s="69">
        <f>E133</f>
        <v>0</v>
      </c>
    </row>
    <row r="133" spans="1:5" s="6" customFormat="1" ht="26.25">
      <c r="A133" s="73" t="s">
        <v>318</v>
      </c>
      <c r="B133" s="71" t="s">
        <v>334</v>
      </c>
      <c r="C133" s="62">
        <v>1217.4</v>
      </c>
      <c r="D133" s="62">
        <v>0</v>
      </c>
      <c r="E133" s="62">
        <v>0</v>
      </c>
    </row>
    <row r="134" spans="1:5" s="11" customFormat="1" ht="60" customHeight="1">
      <c r="A134" s="72" t="s">
        <v>351</v>
      </c>
      <c r="B134" s="71" t="s">
        <v>350</v>
      </c>
      <c r="C134" s="69">
        <f>C135</f>
        <v>14561.2</v>
      </c>
      <c r="D134" s="69">
        <f>D135</f>
        <v>0</v>
      </c>
      <c r="E134" s="69">
        <f>E135</f>
        <v>0</v>
      </c>
    </row>
    <row r="135" spans="1:5" s="6" customFormat="1" ht="57.75" customHeight="1">
      <c r="A135" s="73" t="s">
        <v>352</v>
      </c>
      <c r="B135" s="71" t="s">
        <v>350</v>
      </c>
      <c r="C135" s="62">
        <v>14561.2</v>
      </c>
      <c r="D135" s="62">
        <v>0</v>
      </c>
      <c r="E135" s="62">
        <v>0</v>
      </c>
    </row>
    <row r="136" spans="1:5" s="6" customFormat="1" ht="26.25">
      <c r="A136" s="68" t="s">
        <v>342</v>
      </c>
      <c r="B136" s="9" t="s">
        <v>271</v>
      </c>
      <c r="C136" s="69">
        <f>C137</f>
        <v>17359.8</v>
      </c>
      <c r="D136" s="69">
        <f>D137</f>
        <v>0</v>
      </c>
      <c r="E136" s="69">
        <f>E137</f>
        <v>0</v>
      </c>
    </row>
    <row r="137" spans="1:5" s="6" customFormat="1" ht="26.25">
      <c r="A137" s="41" t="s">
        <v>320</v>
      </c>
      <c r="B137" s="3" t="s">
        <v>270</v>
      </c>
      <c r="C137" s="62">
        <v>17359.8</v>
      </c>
      <c r="D137" s="62">
        <v>0</v>
      </c>
      <c r="E137" s="62">
        <v>0</v>
      </c>
    </row>
    <row r="138" spans="1:5" s="6" customFormat="1" ht="30.75" customHeight="1">
      <c r="A138" s="84" t="s">
        <v>343</v>
      </c>
      <c r="B138" s="70" t="s">
        <v>321</v>
      </c>
      <c r="C138" s="69">
        <f>C139</f>
        <v>0</v>
      </c>
      <c r="D138" s="35">
        <f>D139</f>
        <v>6210</v>
      </c>
      <c r="E138" s="35">
        <f>E139</f>
        <v>0</v>
      </c>
    </row>
    <row r="139" spans="1:5" s="6" customFormat="1" ht="32.25" customHeight="1">
      <c r="A139" s="58" t="s">
        <v>344</v>
      </c>
      <c r="B139" s="71" t="s">
        <v>328</v>
      </c>
      <c r="C139" s="36">
        <v>0</v>
      </c>
      <c r="D139" s="36">
        <v>6210</v>
      </c>
      <c r="E139" s="36">
        <v>0</v>
      </c>
    </row>
    <row r="140" spans="1:5" s="11" customFormat="1" ht="12.75">
      <c r="A140" s="68" t="s">
        <v>266</v>
      </c>
      <c r="B140" s="9" t="s">
        <v>267</v>
      </c>
      <c r="C140" s="69">
        <f>C141</f>
        <v>197949.4</v>
      </c>
      <c r="D140" s="35">
        <f>D141</f>
        <v>4559.2</v>
      </c>
      <c r="E140" s="35">
        <f>E141</f>
        <v>14094.2</v>
      </c>
    </row>
    <row r="141" spans="1:5" s="6" customFormat="1" ht="12.75">
      <c r="A141" s="17" t="s">
        <v>268</v>
      </c>
      <c r="B141" s="3" t="s">
        <v>269</v>
      </c>
      <c r="C141" s="36">
        <v>197949.4</v>
      </c>
      <c r="D141" s="36">
        <v>4559.2</v>
      </c>
      <c r="E141" s="36">
        <v>14094.2</v>
      </c>
    </row>
    <row r="142" spans="1:5" s="44" customFormat="1" ht="12.75">
      <c r="A142" s="42" t="s">
        <v>257</v>
      </c>
      <c r="B142" s="43" t="s">
        <v>256</v>
      </c>
      <c r="C142" s="38">
        <f>C144+C146+C148+C192+C194+C196+C198+C200+C202+C204+C206+C208+C210+C212+C214+C216+C218+C189</f>
        <v>913557.9000000001</v>
      </c>
      <c r="D142" s="38">
        <f>D144+D146+D148+D192+D194+D196+D198+D200+D202+D204+D206+D208+D210+D212+D214+D216+D218+D189</f>
        <v>902427.5</v>
      </c>
      <c r="E142" s="38">
        <f>E144+E146+E148+E192+E194+E196+E198+E200+E202+E204+E206+E208+E210+E212+E214+E216+E218+E189</f>
        <v>906427.4</v>
      </c>
    </row>
    <row r="143" spans="1:5" s="49" customFormat="1" ht="45" customHeight="1">
      <c r="A143" s="42" t="s">
        <v>275</v>
      </c>
      <c r="B143" s="9" t="s">
        <v>274</v>
      </c>
      <c r="C143" s="38">
        <f>C144</f>
        <v>6657</v>
      </c>
      <c r="D143" s="38">
        <f>D144</f>
        <v>6522</v>
      </c>
      <c r="E143" s="38">
        <f>E144</f>
        <v>6522</v>
      </c>
    </row>
    <row r="144" spans="1:5" s="6" customFormat="1" ht="39">
      <c r="A144" s="17" t="s">
        <v>182</v>
      </c>
      <c r="B144" s="3" t="s">
        <v>236</v>
      </c>
      <c r="C144" s="36">
        <v>6657</v>
      </c>
      <c r="D144" s="36">
        <v>6522</v>
      </c>
      <c r="E144" s="36">
        <v>6522</v>
      </c>
    </row>
    <row r="145" spans="1:5" s="11" customFormat="1" ht="29.25" customHeight="1">
      <c r="A145" s="16" t="s">
        <v>277</v>
      </c>
      <c r="B145" s="34" t="s">
        <v>276</v>
      </c>
      <c r="C145" s="35">
        <f>C146</f>
        <v>34095</v>
      </c>
      <c r="D145" s="35">
        <f>D146</f>
        <v>32245</v>
      </c>
      <c r="E145" s="35">
        <f>E146</f>
        <v>32245</v>
      </c>
    </row>
    <row r="146" spans="1:5" ht="26.25">
      <c r="A146" s="17" t="s">
        <v>183</v>
      </c>
      <c r="B146" s="45" t="s">
        <v>237</v>
      </c>
      <c r="C146" s="36">
        <v>34095</v>
      </c>
      <c r="D146" s="36">
        <v>32245</v>
      </c>
      <c r="E146" s="36">
        <v>32245</v>
      </c>
    </row>
    <row r="147" spans="1:5" s="50" customFormat="1" ht="33" customHeight="1">
      <c r="A147" s="16" t="s">
        <v>279</v>
      </c>
      <c r="B147" s="39" t="s">
        <v>278</v>
      </c>
      <c r="C147" s="35">
        <f>C148</f>
        <v>747035.5000000001</v>
      </c>
      <c r="D147" s="35">
        <f>D148</f>
        <v>717538.6</v>
      </c>
      <c r="E147" s="35">
        <f>E148</f>
        <v>717563.6</v>
      </c>
    </row>
    <row r="148" spans="1:5" ht="26.25">
      <c r="A148" s="17" t="s">
        <v>238</v>
      </c>
      <c r="B148" s="40" t="s">
        <v>239</v>
      </c>
      <c r="C148" s="36">
        <f>C149+C150+C151+C152+C153+C154+C155+C156+C157+C158+C159+C160+C161+C162+C163+C164+C165+C166+C167+C168+C169+C170+C171+C172+C173+C174+C175+C176+C177+C178+C179+C180+C181+C182+C183+C184+C185+C186+C187+C188</f>
        <v>747035.5000000001</v>
      </c>
      <c r="D148" s="36">
        <f>D149+D150+D151+D152+D153+D154+D155+D156+D157+D158+D159+D160+D161+D162+D163+D164+D165+D166+D167+D168+D169+D170+D171+D172+D173+D174+D175+D176+D177+D178+D179+D180+D181+D182+D183+D184+D185+D186+D187+D188</f>
        <v>717538.6</v>
      </c>
      <c r="E148" s="36">
        <f>E149+E150+E151+E152+E153+E154+E155+E156+E157+E158+E159+E160+E161+E162+E163+E164+E165+E166+E167+E168+E169+E170+E171+E172+E173+E174+E175+E176+E177+E178+E179+E180+E181+E182+E183+E184+E185+E186+E187+E188</f>
        <v>717563.6</v>
      </c>
    </row>
    <row r="149" spans="1:5" ht="39">
      <c r="A149" s="18" t="s">
        <v>184</v>
      </c>
      <c r="B149" s="40" t="s">
        <v>239</v>
      </c>
      <c r="C149" s="37">
        <v>12029</v>
      </c>
      <c r="D149" s="37">
        <v>11329</v>
      </c>
      <c r="E149" s="37">
        <v>11329</v>
      </c>
    </row>
    <row r="150" spans="1:5" ht="26.25">
      <c r="A150" s="19" t="s">
        <v>185</v>
      </c>
      <c r="B150" s="40" t="s">
        <v>239</v>
      </c>
      <c r="C150" s="37">
        <v>2200</v>
      </c>
      <c r="D150" s="37">
        <v>2280</v>
      </c>
      <c r="E150" s="37">
        <v>2280</v>
      </c>
    </row>
    <row r="151" spans="1:5" ht="52.5">
      <c r="A151" s="18" t="s">
        <v>186</v>
      </c>
      <c r="B151" s="40" t="s">
        <v>239</v>
      </c>
      <c r="C151" s="37">
        <v>18756</v>
      </c>
      <c r="D151" s="74">
        <v>18646</v>
      </c>
      <c r="E151" s="37">
        <v>18646</v>
      </c>
    </row>
    <row r="152" spans="1:5" ht="105">
      <c r="A152" s="18" t="s">
        <v>187</v>
      </c>
      <c r="B152" s="40" t="s">
        <v>239</v>
      </c>
      <c r="C152" s="74">
        <v>660</v>
      </c>
      <c r="D152" s="37">
        <v>745</v>
      </c>
      <c r="E152" s="37">
        <v>745</v>
      </c>
    </row>
    <row r="153" spans="1:5" ht="39">
      <c r="A153" s="18" t="s">
        <v>188</v>
      </c>
      <c r="B153" s="40" t="s">
        <v>239</v>
      </c>
      <c r="C153" s="74">
        <v>674.9</v>
      </c>
      <c r="D153" s="37">
        <v>559.9</v>
      </c>
      <c r="E153" s="37">
        <v>559.9</v>
      </c>
    </row>
    <row r="154" spans="1:5" ht="39">
      <c r="A154" s="18" t="s">
        <v>189</v>
      </c>
      <c r="B154" s="40" t="s">
        <v>239</v>
      </c>
      <c r="C154" s="37">
        <v>3642</v>
      </c>
      <c r="D154" s="37">
        <v>5292</v>
      </c>
      <c r="E154" s="37">
        <f>D154</f>
        <v>5292</v>
      </c>
    </row>
    <row r="155" spans="1:5" ht="39">
      <c r="A155" s="20" t="s">
        <v>190</v>
      </c>
      <c r="B155" s="40" t="s">
        <v>239</v>
      </c>
      <c r="C155" s="37">
        <v>0</v>
      </c>
      <c r="D155" s="37">
        <v>2</v>
      </c>
      <c r="E155" s="37">
        <v>2</v>
      </c>
    </row>
    <row r="156" spans="1:5" ht="39">
      <c r="A156" s="18" t="s">
        <v>191</v>
      </c>
      <c r="B156" s="40" t="s">
        <v>239</v>
      </c>
      <c r="C156" s="37">
        <v>11760</v>
      </c>
      <c r="D156" s="37">
        <v>12413</v>
      </c>
      <c r="E156" s="37">
        <v>12413</v>
      </c>
    </row>
    <row r="157" spans="1:5" ht="39">
      <c r="A157" s="18" t="s">
        <v>192</v>
      </c>
      <c r="B157" s="40" t="s">
        <v>239</v>
      </c>
      <c r="C157" s="37">
        <v>226</v>
      </c>
      <c r="D157" s="37">
        <v>265.3</v>
      </c>
      <c r="E157" s="37">
        <v>265.3</v>
      </c>
    </row>
    <row r="158" spans="1:5" ht="39">
      <c r="A158" s="19" t="s">
        <v>193</v>
      </c>
      <c r="B158" s="40" t="s">
        <v>239</v>
      </c>
      <c r="C158" s="37">
        <f>13281-869</f>
        <v>12412</v>
      </c>
      <c r="D158" s="37">
        <v>13981</v>
      </c>
      <c r="E158" s="37">
        <v>13981</v>
      </c>
    </row>
    <row r="159" spans="1:5" ht="92.25">
      <c r="A159" s="18" t="s">
        <v>194</v>
      </c>
      <c r="B159" s="40" t="s">
        <v>239</v>
      </c>
      <c r="C159" s="37">
        <v>17.8</v>
      </c>
      <c r="D159" s="74">
        <f>29-29</f>
        <v>0</v>
      </c>
      <c r="E159" s="37">
        <f>29-29</f>
        <v>0</v>
      </c>
    </row>
    <row r="160" spans="1:5" ht="26.25">
      <c r="A160" s="19" t="s">
        <v>195</v>
      </c>
      <c r="B160" s="40" t="s">
        <v>239</v>
      </c>
      <c r="C160" s="37">
        <f>119-20.7</f>
        <v>98.3</v>
      </c>
      <c r="D160" s="37">
        <v>124</v>
      </c>
      <c r="E160" s="37">
        <v>129</v>
      </c>
    </row>
    <row r="161" spans="1:5" ht="39">
      <c r="A161" s="19" t="s">
        <v>196</v>
      </c>
      <c r="B161" s="40" t="s">
        <v>239</v>
      </c>
      <c r="C161" s="37">
        <f>-8+289.4</f>
        <v>281.4</v>
      </c>
      <c r="D161" s="37">
        <v>279</v>
      </c>
      <c r="E161" s="37">
        <v>279</v>
      </c>
    </row>
    <row r="162" spans="1:5" ht="39">
      <c r="A162" s="18" t="s">
        <v>197</v>
      </c>
      <c r="B162" s="40" t="s">
        <v>239</v>
      </c>
      <c r="C162" s="37">
        <f>-2+53</f>
        <v>51</v>
      </c>
      <c r="D162" s="37">
        <v>53</v>
      </c>
      <c r="E162" s="37">
        <v>53</v>
      </c>
    </row>
    <row r="163" spans="1:5" ht="56.25" customHeight="1">
      <c r="A163" s="94" t="s">
        <v>357</v>
      </c>
      <c r="B163" s="40" t="s">
        <v>239</v>
      </c>
      <c r="C163" s="37">
        <f>-36+360</f>
        <v>324</v>
      </c>
      <c r="D163" s="74">
        <v>715</v>
      </c>
      <c r="E163" s="37">
        <v>715</v>
      </c>
    </row>
    <row r="164" spans="1:5" ht="66">
      <c r="A164" s="18" t="s">
        <v>198</v>
      </c>
      <c r="B164" s="40" t="s">
        <v>239</v>
      </c>
      <c r="C164" s="37">
        <f>-56+449</f>
        <v>393</v>
      </c>
      <c r="D164" s="37">
        <v>288</v>
      </c>
      <c r="E164" s="37">
        <v>288</v>
      </c>
    </row>
    <row r="165" spans="1:5" ht="78.75">
      <c r="A165" s="18" t="s">
        <v>199</v>
      </c>
      <c r="B165" s="40" t="s">
        <v>239</v>
      </c>
      <c r="C165" s="37">
        <f>900+75030</f>
        <v>75930</v>
      </c>
      <c r="D165" s="37">
        <v>70130</v>
      </c>
      <c r="E165" s="37">
        <v>70130</v>
      </c>
    </row>
    <row r="166" spans="1:5" ht="39">
      <c r="A166" s="18" t="s">
        <v>200</v>
      </c>
      <c r="B166" s="40" t="s">
        <v>239</v>
      </c>
      <c r="C166" s="37">
        <v>78323.6</v>
      </c>
      <c r="D166" s="37">
        <v>77462.4</v>
      </c>
      <c r="E166" s="37">
        <f>D166</f>
        <v>77462.4</v>
      </c>
    </row>
    <row r="167" spans="1:5" ht="52.5">
      <c r="A167" s="18" t="s">
        <v>201</v>
      </c>
      <c r="B167" s="40" t="s">
        <v>239</v>
      </c>
      <c r="C167" s="37">
        <v>14844.9</v>
      </c>
      <c r="D167" s="74">
        <v>13244.9</v>
      </c>
      <c r="E167" s="37">
        <f>D167</f>
        <v>13244.9</v>
      </c>
    </row>
    <row r="168" spans="1:5" ht="66">
      <c r="A168" s="19" t="s">
        <v>202</v>
      </c>
      <c r="B168" s="40" t="s">
        <v>239</v>
      </c>
      <c r="C168" s="37">
        <f>-19+25</f>
        <v>6</v>
      </c>
      <c r="D168" s="37">
        <v>25</v>
      </c>
      <c r="E168" s="37">
        <v>25</v>
      </c>
    </row>
    <row r="169" spans="1:5" ht="26.25">
      <c r="A169" s="18" t="s">
        <v>203</v>
      </c>
      <c r="B169" s="40" t="s">
        <v>239</v>
      </c>
      <c r="C169" s="37">
        <v>19177.7</v>
      </c>
      <c r="D169" s="74">
        <v>19043.7</v>
      </c>
      <c r="E169" s="37">
        <f>D169</f>
        <v>19043.7</v>
      </c>
    </row>
    <row r="170" spans="1:5" ht="53.25" thickBot="1">
      <c r="A170" s="21" t="s">
        <v>204</v>
      </c>
      <c r="B170" s="40" t="s">
        <v>239</v>
      </c>
      <c r="C170" s="37">
        <f>-470+6473</f>
        <v>6003</v>
      </c>
      <c r="D170" s="74">
        <v>4911.8</v>
      </c>
      <c r="E170" s="37">
        <v>4911.8</v>
      </c>
    </row>
    <row r="171" spans="1:5" ht="39.75" thickBot="1">
      <c r="A171" s="22" t="s">
        <v>205</v>
      </c>
      <c r="B171" s="40" t="s">
        <v>239</v>
      </c>
      <c r="C171" s="37">
        <v>162501.9</v>
      </c>
      <c r="D171" s="37">
        <v>160350.9</v>
      </c>
      <c r="E171" s="37">
        <f>D171</f>
        <v>160350.9</v>
      </c>
    </row>
    <row r="172" spans="1:5" ht="27" thickBot="1">
      <c r="A172" s="23" t="s">
        <v>206</v>
      </c>
      <c r="B172" s="40" t="s">
        <v>239</v>
      </c>
      <c r="C172" s="37">
        <f>-1462+34490.5</f>
        <v>33028.5</v>
      </c>
      <c r="D172" s="37">
        <v>35285.6</v>
      </c>
      <c r="E172" s="37">
        <f>D172</f>
        <v>35285.6</v>
      </c>
    </row>
    <row r="173" spans="1:5" ht="53.25" thickBot="1">
      <c r="A173" s="23" t="s">
        <v>207</v>
      </c>
      <c r="B173" s="40" t="s">
        <v>239</v>
      </c>
      <c r="C173" s="37">
        <v>255071.8</v>
      </c>
      <c r="D173" s="74">
        <v>245135.8</v>
      </c>
      <c r="E173" s="37">
        <f>D173</f>
        <v>245135.8</v>
      </c>
    </row>
    <row r="174" spans="1:5" ht="27" thickBot="1">
      <c r="A174" s="23" t="s">
        <v>208</v>
      </c>
      <c r="B174" s="40" t="s">
        <v>239</v>
      </c>
      <c r="C174" s="37">
        <f>11.7+2440.7</f>
        <v>2452.3999999999996</v>
      </c>
      <c r="D174" s="37">
        <v>2440.7</v>
      </c>
      <c r="E174" s="37">
        <v>2440.7</v>
      </c>
    </row>
    <row r="175" spans="1:5" ht="12.75">
      <c r="A175" s="19" t="s">
        <v>209</v>
      </c>
      <c r="B175" s="40" t="s">
        <v>239</v>
      </c>
      <c r="C175" s="37">
        <v>1905.5</v>
      </c>
      <c r="D175" s="74">
        <v>547.4</v>
      </c>
      <c r="E175" s="37">
        <v>547.4</v>
      </c>
    </row>
    <row r="176" spans="1:5" ht="66">
      <c r="A176" s="19" t="s">
        <v>210</v>
      </c>
      <c r="B176" s="40" t="s">
        <v>239</v>
      </c>
      <c r="C176" s="37">
        <f>-199+1393.3</f>
        <v>1194.3</v>
      </c>
      <c r="D176" s="37">
        <v>2075</v>
      </c>
      <c r="E176" s="37">
        <v>2075</v>
      </c>
    </row>
    <row r="177" spans="1:5" ht="39">
      <c r="A177" s="19" t="s">
        <v>211</v>
      </c>
      <c r="B177" s="40" t="s">
        <v>239</v>
      </c>
      <c r="C177" s="37">
        <f>-18+108</f>
        <v>90</v>
      </c>
      <c r="D177" s="74">
        <v>90</v>
      </c>
      <c r="E177" s="37">
        <v>90</v>
      </c>
    </row>
    <row r="178" spans="1:5" ht="92.25">
      <c r="A178" s="46" t="s">
        <v>273</v>
      </c>
      <c r="B178" s="40" t="s">
        <v>239</v>
      </c>
      <c r="C178" s="37">
        <v>2325.4</v>
      </c>
      <c r="D178" s="37">
        <v>2325.4</v>
      </c>
      <c r="E178" s="37">
        <f>D178</f>
        <v>2325.4</v>
      </c>
    </row>
    <row r="179" spans="1:5" ht="39">
      <c r="A179" s="19" t="s">
        <v>212</v>
      </c>
      <c r="B179" s="40" t="s">
        <v>239</v>
      </c>
      <c r="C179" s="37">
        <f>-19+300</f>
        <v>281</v>
      </c>
      <c r="D179" s="37">
        <v>300</v>
      </c>
      <c r="E179" s="37">
        <v>300</v>
      </c>
    </row>
    <row r="180" spans="1:5" ht="12.75">
      <c r="A180" s="46" t="s">
        <v>336</v>
      </c>
      <c r="B180" s="76" t="s">
        <v>239</v>
      </c>
      <c r="C180" s="37">
        <v>2698</v>
      </c>
      <c r="D180" s="74">
        <v>2698</v>
      </c>
      <c r="E180" s="37">
        <v>2698</v>
      </c>
    </row>
    <row r="181" spans="1:5" ht="78.75">
      <c r="A181" s="47" t="s">
        <v>272</v>
      </c>
      <c r="B181" s="40" t="s">
        <v>239</v>
      </c>
      <c r="C181" s="37">
        <f>-100+150</f>
        <v>50</v>
      </c>
      <c r="D181" s="74">
        <v>50</v>
      </c>
      <c r="E181" s="37">
        <f>D181</f>
        <v>50</v>
      </c>
    </row>
    <row r="182" spans="1:5" ht="39">
      <c r="A182" s="24" t="s">
        <v>213</v>
      </c>
      <c r="B182" s="40" t="s">
        <v>239</v>
      </c>
      <c r="C182" s="37">
        <v>20043.1</v>
      </c>
      <c r="D182" s="37">
        <v>11025.2</v>
      </c>
      <c r="E182" s="37">
        <v>11025.2</v>
      </c>
    </row>
    <row r="183" spans="1:5" ht="26.25">
      <c r="A183" s="25" t="s">
        <v>214</v>
      </c>
      <c r="B183" s="40" t="s">
        <v>239</v>
      </c>
      <c r="C183" s="37">
        <f>467.6+5428.1</f>
        <v>5895.700000000001</v>
      </c>
      <c r="D183" s="74">
        <v>3249.6</v>
      </c>
      <c r="E183" s="37">
        <v>3249.6</v>
      </c>
    </row>
    <row r="184" spans="1:5" ht="26.25">
      <c r="A184" s="19" t="s">
        <v>215</v>
      </c>
      <c r="B184" s="40" t="s">
        <v>239</v>
      </c>
      <c r="C184" s="37">
        <v>19</v>
      </c>
      <c r="D184" s="37">
        <v>19</v>
      </c>
      <c r="E184" s="37">
        <v>19</v>
      </c>
    </row>
    <row r="185" spans="1:5" ht="26.25">
      <c r="A185" s="19" t="s">
        <v>216</v>
      </c>
      <c r="B185" s="40" t="s">
        <v>239</v>
      </c>
      <c r="C185" s="37">
        <v>41</v>
      </c>
      <c r="D185" s="37">
        <v>41</v>
      </c>
      <c r="E185" s="37">
        <v>41</v>
      </c>
    </row>
    <row r="186" spans="1:5" ht="12.75">
      <c r="A186" s="19" t="s">
        <v>217</v>
      </c>
      <c r="B186" s="40" t="s">
        <v>239</v>
      </c>
      <c r="C186" s="37">
        <f>-41.7+115</f>
        <v>73.3</v>
      </c>
      <c r="D186" s="37">
        <v>115</v>
      </c>
      <c r="E186" s="37">
        <v>115</v>
      </c>
    </row>
    <row r="187" spans="1:5" ht="39">
      <c r="A187" s="102" t="s">
        <v>384</v>
      </c>
      <c r="B187" s="40" t="s">
        <v>239</v>
      </c>
      <c r="C187" s="37">
        <v>1554</v>
      </c>
      <c r="D187" s="37">
        <v>0</v>
      </c>
      <c r="E187" s="37">
        <v>0</v>
      </c>
    </row>
    <row r="188" spans="1:5" ht="26.25">
      <c r="A188" s="26" t="s">
        <v>218</v>
      </c>
      <c r="B188" s="40" t="s">
        <v>239</v>
      </c>
      <c r="C188" s="37">
        <v>0</v>
      </c>
      <c r="D188" s="37">
        <v>0</v>
      </c>
      <c r="E188" s="37">
        <v>20</v>
      </c>
    </row>
    <row r="189" spans="1:5" ht="39">
      <c r="A189" s="65" t="s">
        <v>325</v>
      </c>
      <c r="B189" s="39" t="s">
        <v>326</v>
      </c>
      <c r="C189" s="75">
        <f>C190</f>
        <v>19275</v>
      </c>
      <c r="D189" s="53">
        <f>D190</f>
        <v>19275</v>
      </c>
      <c r="E189" s="53">
        <f>E190</f>
        <v>19275</v>
      </c>
    </row>
    <row r="190" spans="1:5" ht="39">
      <c r="A190" s="64" t="s">
        <v>325</v>
      </c>
      <c r="B190" s="40" t="s">
        <v>327</v>
      </c>
      <c r="C190" s="37">
        <v>19275</v>
      </c>
      <c r="D190" s="37">
        <v>19275</v>
      </c>
      <c r="E190" s="37">
        <v>19275</v>
      </c>
    </row>
    <row r="191" spans="1:5" s="50" customFormat="1" ht="63" customHeight="1">
      <c r="A191" s="52" t="s">
        <v>281</v>
      </c>
      <c r="B191" s="34" t="s">
        <v>280</v>
      </c>
      <c r="C191" s="53">
        <f>C192</f>
        <v>1404.2</v>
      </c>
      <c r="D191" s="53">
        <f>D192</f>
        <v>2289</v>
      </c>
      <c r="E191" s="53">
        <f>E192</f>
        <v>2289</v>
      </c>
    </row>
    <row r="192" spans="1:5" ht="52.5">
      <c r="A192" s="51" t="s">
        <v>219</v>
      </c>
      <c r="B192" s="45" t="s">
        <v>240</v>
      </c>
      <c r="C192" s="48">
        <f>-29+1433.2</f>
        <v>1404.2</v>
      </c>
      <c r="D192" s="48">
        <v>2289</v>
      </c>
      <c r="E192" s="48">
        <v>2289</v>
      </c>
    </row>
    <row r="193" spans="1:5" ht="60" customHeight="1">
      <c r="A193" s="27" t="s">
        <v>282</v>
      </c>
      <c r="B193" s="34" t="s">
        <v>283</v>
      </c>
      <c r="C193" s="38">
        <f>C194</f>
        <v>8586.4</v>
      </c>
      <c r="D193" s="38">
        <f>D194</f>
        <v>8929.9</v>
      </c>
      <c r="E193" s="38">
        <f>E194</f>
        <v>8929.9</v>
      </c>
    </row>
    <row r="194" spans="1:5" ht="39">
      <c r="A194" s="54" t="s">
        <v>220</v>
      </c>
      <c r="B194" s="6" t="s">
        <v>241</v>
      </c>
      <c r="C194" s="55">
        <v>8586.4</v>
      </c>
      <c r="D194" s="55">
        <v>8929.9</v>
      </c>
      <c r="E194" s="55">
        <v>8929.9</v>
      </c>
    </row>
    <row r="195" spans="1:5" s="50" customFormat="1" ht="55.5" customHeight="1">
      <c r="A195" s="56" t="s">
        <v>284</v>
      </c>
      <c r="B195" s="34" t="s">
        <v>285</v>
      </c>
      <c r="C195" s="57">
        <f>C196</f>
        <v>19722</v>
      </c>
      <c r="D195" s="57">
        <f>D196</f>
        <v>24830</v>
      </c>
      <c r="E195" s="57">
        <f>E196</f>
        <v>25821</v>
      </c>
    </row>
    <row r="196" spans="1:5" ht="39">
      <c r="A196" s="51" t="s">
        <v>221</v>
      </c>
      <c r="B196" s="45" t="s">
        <v>242</v>
      </c>
      <c r="C196" s="48">
        <v>19722</v>
      </c>
      <c r="D196" s="48">
        <v>24830</v>
      </c>
      <c r="E196" s="48">
        <v>25821</v>
      </c>
    </row>
    <row r="197" spans="1:5" s="50" customFormat="1" ht="29.25" customHeight="1">
      <c r="A197" s="27" t="s">
        <v>286</v>
      </c>
      <c r="B197" s="34" t="s">
        <v>287</v>
      </c>
      <c r="C197" s="38">
        <f>C198</f>
        <v>253.9</v>
      </c>
      <c r="D197" s="38">
        <f>D198</f>
        <v>253.9</v>
      </c>
      <c r="E197" s="38">
        <f>E198</f>
        <v>253.9</v>
      </c>
    </row>
    <row r="198" spans="1:5" ht="26.25">
      <c r="A198" s="51" t="s">
        <v>222</v>
      </c>
      <c r="B198" s="45" t="s">
        <v>243</v>
      </c>
      <c r="C198" s="48">
        <v>253.9</v>
      </c>
      <c r="D198" s="48">
        <v>253.9</v>
      </c>
      <c r="E198" s="48">
        <v>253.9</v>
      </c>
    </row>
    <row r="199" spans="1:5" s="50" customFormat="1" ht="39">
      <c r="A199" s="27" t="s">
        <v>308</v>
      </c>
      <c r="B199" s="34" t="s">
        <v>310</v>
      </c>
      <c r="C199" s="38">
        <f>C200</f>
        <v>10.5</v>
      </c>
      <c r="D199" s="38">
        <f>D200</f>
        <v>10.9</v>
      </c>
      <c r="E199" s="38">
        <f>E200</f>
        <v>11.2</v>
      </c>
    </row>
    <row r="200" spans="1:5" ht="40.5" customHeight="1">
      <c r="A200" s="51" t="s">
        <v>309</v>
      </c>
      <c r="B200" s="45" t="s">
        <v>311</v>
      </c>
      <c r="C200" s="48">
        <v>10.5</v>
      </c>
      <c r="D200" s="48">
        <v>10.9</v>
      </c>
      <c r="E200" s="48">
        <v>11.2</v>
      </c>
    </row>
    <row r="201" spans="1:5" s="50" customFormat="1" ht="44.25" customHeight="1">
      <c r="A201" s="27" t="s">
        <v>288</v>
      </c>
      <c r="B201" s="34" t="s">
        <v>289</v>
      </c>
      <c r="C201" s="38">
        <f>C202</f>
        <v>446.3</v>
      </c>
      <c r="D201" s="38">
        <f>D202</f>
        <v>498.2</v>
      </c>
      <c r="E201" s="38">
        <f>E202</f>
        <v>528.8</v>
      </c>
    </row>
    <row r="202" spans="1:5" ht="39">
      <c r="A202" s="51" t="s">
        <v>223</v>
      </c>
      <c r="B202" s="45" t="s">
        <v>244</v>
      </c>
      <c r="C202" s="48">
        <v>446.3</v>
      </c>
      <c r="D202" s="48">
        <v>498.2</v>
      </c>
      <c r="E202" s="48">
        <v>528.8</v>
      </c>
    </row>
    <row r="203" spans="1:5" s="50" customFormat="1" ht="52.5">
      <c r="A203" s="27" t="s">
        <v>290</v>
      </c>
      <c r="B203" s="34" t="s">
        <v>291</v>
      </c>
      <c r="C203" s="38">
        <f>C204</f>
        <v>0</v>
      </c>
      <c r="D203" s="38">
        <f>D204</f>
        <v>0</v>
      </c>
      <c r="E203" s="38">
        <f>E204</f>
        <v>629</v>
      </c>
    </row>
    <row r="204" spans="1:5" ht="52.5">
      <c r="A204" s="51" t="s">
        <v>224</v>
      </c>
      <c r="B204" s="45" t="s">
        <v>245</v>
      </c>
      <c r="C204" s="48">
        <v>0</v>
      </c>
      <c r="D204" s="48">
        <v>0</v>
      </c>
      <c r="E204" s="48">
        <v>629</v>
      </c>
    </row>
    <row r="205" spans="1:5" s="50" customFormat="1" ht="45" customHeight="1">
      <c r="A205" s="27" t="s">
        <v>293</v>
      </c>
      <c r="B205" s="34" t="s">
        <v>292</v>
      </c>
      <c r="C205" s="38">
        <f>C206</f>
        <v>6013.7</v>
      </c>
      <c r="D205" s="38">
        <f>D206</f>
        <v>5757</v>
      </c>
      <c r="E205" s="38">
        <f>E206</f>
        <v>5988</v>
      </c>
    </row>
    <row r="206" spans="1:5" ht="39">
      <c r="A206" s="51" t="s">
        <v>225</v>
      </c>
      <c r="B206" s="45" t="s">
        <v>246</v>
      </c>
      <c r="C206" s="48">
        <v>6013.7</v>
      </c>
      <c r="D206" s="48">
        <v>5757</v>
      </c>
      <c r="E206" s="48">
        <v>5988</v>
      </c>
    </row>
    <row r="207" spans="1:5" s="50" customFormat="1" ht="26.25">
      <c r="A207" s="27" t="s">
        <v>294</v>
      </c>
      <c r="B207" s="34" t="s">
        <v>295</v>
      </c>
      <c r="C207" s="38">
        <f>C208</f>
        <v>31281</v>
      </c>
      <c r="D207" s="38">
        <f>D208</f>
        <v>29081</v>
      </c>
      <c r="E207" s="38">
        <f>E208</f>
        <v>29081</v>
      </c>
    </row>
    <row r="208" spans="1:5" ht="26.25">
      <c r="A208" s="51" t="s">
        <v>226</v>
      </c>
      <c r="B208" s="45" t="s">
        <v>247</v>
      </c>
      <c r="C208" s="48">
        <v>31281</v>
      </c>
      <c r="D208" s="48">
        <v>29081</v>
      </c>
      <c r="E208" s="48">
        <v>29081</v>
      </c>
    </row>
    <row r="209" spans="1:5" s="50" customFormat="1" ht="33" customHeight="1">
      <c r="A209" s="27" t="s">
        <v>296</v>
      </c>
      <c r="B209" s="34" t="s">
        <v>299</v>
      </c>
      <c r="C209" s="38">
        <f>C210</f>
        <v>910</v>
      </c>
      <c r="D209" s="38">
        <f>D210</f>
        <v>730</v>
      </c>
      <c r="E209" s="38">
        <f>E210</f>
        <v>730</v>
      </c>
    </row>
    <row r="210" spans="1:5" ht="30" customHeight="1">
      <c r="A210" s="51" t="s">
        <v>227</v>
      </c>
      <c r="B210" s="45" t="s">
        <v>248</v>
      </c>
      <c r="C210" s="48">
        <v>910</v>
      </c>
      <c r="D210" s="48">
        <v>730</v>
      </c>
      <c r="E210" s="48">
        <v>730</v>
      </c>
    </row>
    <row r="211" spans="1:5" s="50" customFormat="1" ht="55.5" customHeight="1">
      <c r="A211" s="27" t="s">
        <v>297</v>
      </c>
      <c r="B211" s="34" t="s">
        <v>298</v>
      </c>
      <c r="C211" s="38">
        <f>C212</f>
        <v>290</v>
      </c>
      <c r="D211" s="38">
        <f>D212</f>
        <v>417</v>
      </c>
      <c r="E211" s="38">
        <f>E212</f>
        <v>433</v>
      </c>
    </row>
    <row r="212" spans="1:5" ht="52.5">
      <c r="A212" s="17" t="s">
        <v>228</v>
      </c>
      <c r="B212" s="45" t="s">
        <v>249</v>
      </c>
      <c r="C212" s="36">
        <v>290</v>
      </c>
      <c r="D212" s="36">
        <v>417</v>
      </c>
      <c r="E212" s="36">
        <v>433</v>
      </c>
    </row>
    <row r="213" spans="1:5" s="50" customFormat="1" ht="39">
      <c r="A213" s="16" t="s">
        <v>300</v>
      </c>
      <c r="B213" s="34" t="s">
        <v>301</v>
      </c>
      <c r="C213" s="35">
        <f>C214</f>
        <v>14.4</v>
      </c>
      <c r="D213" s="35">
        <f>D214</f>
        <v>13</v>
      </c>
      <c r="E213" s="35">
        <f>E214</f>
        <v>13</v>
      </c>
    </row>
    <row r="214" spans="1:5" ht="39">
      <c r="A214" s="17" t="s">
        <v>229</v>
      </c>
      <c r="B214" s="45" t="s">
        <v>250</v>
      </c>
      <c r="C214" s="36">
        <v>14.4</v>
      </c>
      <c r="D214" s="36">
        <v>13</v>
      </c>
      <c r="E214" s="36">
        <v>13</v>
      </c>
    </row>
    <row r="215" spans="1:5" s="50" customFormat="1" ht="66">
      <c r="A215" s="16" t="s">
        <v>302</v>
      </c>
      <c r="B215" s="34" t="s">
        <v>303</v>
      </c>
      <c r="C215" s="35">
        <f>C216</f>
        <v>26074</v>
      </c>
      <c r="D215" s="35">
        <f>D216</f>
        <v>33378</v>
      </c>
      <c r="E215" s="35">
        <f>E216</f>
        <v>34660</v>
      </c>
    </row>
    <row r="216" spans="1:5" ht="66">
      <c r="A216" s="17" t="s">
        <v>230</v>
      </c>
      <c r="B216" s="45" t="s">
        <v>251</v>
      </c>
      <c r="C216" s="36">
        <v>26074</v>
      </c>
      <c r="D216" s="36">
        <v>33378</v>
      </c>
      <c r="E216" s="36">
        <v>34660</v>
      </c>
    </row>
    <row r="217" spans="1:5" s="50" customFormat="1" ht="39">
      <c r="A217" s="16" t="s">
        <v>304</v>
      </c>
      <c r="B217" s="34" t="s">
        <v>305</v>
      </c>
      <c r="C217" s="35">
        <f>C218</f>
        <v>11489</v>
      </c>
      <c r="D217" s="35">
        <f>D218</f>
        <v>20659</v>
      </c>
      <c r="E217" s="35">
        <f>E218</f>
        <v>21454</v>
      </c>
    </row>
    <row r="218" spans="1:5" ht="39">
      <c r="A218" s="17" t="s">
        <v>231</v>
      </c>
      <c r="B218" s="45" t="s">
        <v>252</v>
      </c>
      <c r="C218" s="36">
        <v>11489</v>
      </c>
      <c r="D218" s="36">
        <v>20659</v>
      </c>
      <c r="E218" s="36">
        <v>21454</v>
      </c>
    </row>
    <row r="219" spans="1:5" s="50" customFormat="1" ht="12.75">
      <c r="A219" s="16" t="s">
        <v>312</v>
      </c>
      <c r="B219" s="34" t="s">
        <v>313</v>
      </c>
      <c r="C219" s="35">
        <f>C220+C222</f>
        <v>9893.699999999999</v>
      </c>
      <c r="D219" s="35">
        <f>D220+D222</f>
        <v>10710.6</v>
      </c>
      <c r="E219" s="35">
        <f>E220+E222</f>
        <v>10710.5</v>
      </c>
    </row>
    <row r="220" spans="1:5" s="50" customFormat="1" ht="39">
      <c r="A220" s="16" t="s">
        <v>306</v>
      </c>
      <c r="B220" s="34" t="s">
        <v>307</v>
      </c>
      <c r="C220" s="35">
        <f>C221</f>
        <v>9284.4</v>
      </c>
      <c r="D220" s="35">
        <f>D221</f>
        <v>10710.6</v>
      </c>
      <c r="E220" s="35">
        <f>E221</f>
        <v>10710.5</v>
      </c>
    </row>
    <row r="221" spans="1:5" ht="39">
      <c r="A221" s="17" t="s">
        <v>232</v>
      </c>
      <c r="B221" s="45" t="s">
        <v>253</v>
      </c>
      <c r="C221" s="36">
        <v>9284.4</v>
      </c>
      <c r="D221" s="36">
        <v>10710.6</v>
      </c>
      <c r="E221" s="36">
        <v>10710.5</v>
      </c>
    </row>
    <row r="222" spans="1:5" s="50" customFormat="1" ht="12.75">
      <c r="A222" s="16" t="s">
        <v>353</v>
      </c>
      <c r="B222" s="34" t="s">
        <v>354</v>
      </c>
      <c r="C222" s="35">
        <f>C223</f>
        <v>609.3</v>
      </c>
      <c r="D222" s="35">
        <f>D223</f>
        <v>0</v>
      </c>
      <c r="E222" s="35">
        <f>E223</f>
        <v>0</v>
      </c>
    </row>
    <row r="223" spans="1:5" ht="29.25" customHeight="1">
      <c r="A223" s="17" t="s">
        <v>355</v>
      </c>
      <c r="B223" s="45" t="s">
        <v>356</v>
      </c>
      <c r="C223" s="36">
        <v>609.3</v>
      </c>
      <c r="D223" s="36">
        <v>0</v>
      </c>
      <c r="E223" s="36">
        <v>0</v>
      </c>
    </row>
    <row r="224" spans="1:5" ht="12.75">
      <c r="A224" s="16" t="s">
        <v>233</v>
      </c>
      <c r="B224" s="34" t="s">
        <v>254</v>
      </c>
      <c r="C224" s="35">
        <f>C225</f>
        <v>1403.1</v>
      </c>
      <c r="D224" s="35">
        <f>D225</f>
        <v>646</v>
      </c>
      <c r="E224" s="35">
        <f>E225</f>
        <v>650</v>
      </c>
    </row>
    <row r="225" spans="1:5" ht="12.75">
      <c r="A225" s="17" t="s">
        <v>234</v>
      </c>
      <c r="B225" s="45" t="s">
        <v>255</v>
      </c>
      <c r="C225" s="36">
        <f>C226+C228</f>
        <v>1403.1</v>
      </c>
      <c r="D225" s="36">
        <f>D226+D228</f>
        <v>646</v>
      </c>
      <c r="E225" s="36">
        <f>E226+E228</f>
        <v>650</v>
      </c>
    </row>
    <row r="226" spans="1:5" ht="52.5">
      <c r="A226" s="79" t="s">
        <v>322</v>
      </c>
      <c r="B226" s="80" t="s">
        <v>323</v>
      </c>
      <c r="C226" s="80">
        <f>C227</f>
        <v>313.9</v>
      </c>
      <c r="D226" s="80">
        <f>D227</f>
        <v>0</v>
      </c>
      <c r="E226" s="80">
        <f>E227</f>
        <v>0</v>
      </c>
    </row>
    <row r="227" spans="1:5" ht="52.5">
      <c r="A227" s="86" t="s">
        <v>322</v>
      </c>
      <c r="B227" s="63" t="s">
        <v>324</v>
      </c>
      <c r="C227" s="63">
        <v>313.9</v>
      </c>
      <c r="D227" s="48">
        <v>0</v>
      </c>
      <c r="E227" s="48">
        <v>0</v>
      </c>
    </row>
    <row r="228" spans="1:5" ht="12.75">
      <c r="A228" s="81" t="s">
        <v>234</v>
      </c>
      <c r="B228" s="80" t="s">
        <v>337</v>
      </c>
      <c r="C228" s="80">
        <f>C229</f>
        <v>1089.2</v>
      </c>
      <c r="D228" s="80">
        <f>D229</f>
        <v>646</v>
      </c>
      <c r="E228" s="80">
        <f>E229</f>
        <v>650</v>
      </c>
    </row>
    <row r="229" spans="1:5" ht="12.75">
      <c r="A229" s="85" t="s">
        <v>234</v>
      </c>
      <c r="B229" s="63" t="s">
        <v>255</v>
      </c>
      <c r="C229" s="63">
        <v>1089.2</v>
      </c>
      <c r="D229" s="63">
        <v>646</v>
      </c>
      <c r="E229" s="63">
        <v>650</v>
      </c>
    </row>
  </sheetData>
  <sheetProtection/>
  <mergeCells count="9">
    <mergeCell ref="B1:C1"/>
    <mergeCell ref="D1:E1"/>
    <mergeCell ref="A13:E13"/>
    <mergeCell ref="A15:E16"/>
    <mergeCell ref="A8:E8"/>
    <mergeCell ref="A9:E9"/>
    <mergeCell ref="A10:E10"/>
    <mergeCell ref="A11:E11"/>
    <mergeCell ref="A12:E12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2019-06-21T02:19:28Z</cp:lastPrinted>
  <dcterms:created xsi:type="dcterms:W3CDTF">2017-11-08T02:52:36Z</dcterms:created>
  <dcterms:modified xsi:type="dcterms:W3CDTF">2020-01-09T02:19:42Z</dcterms:modified>
  <cp:category/>
  <cp:version/>
  <cp:contentType/>
  <cp:contentStatus/>
</cp:coreProperties>
</file>