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95" yWindow="65311" windowWidth="726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<sst xmlns="http://schemas.openxmlformats.org/spreadsheetml/2006/main" count="503" uniqueCount="445">
  <si>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</si>
  <si>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</si>
  <si>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</si>
  <si>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</si>
  <si>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 xml:space="preserve"> НАЛОГОВЫЕ ВСЕГО: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</si>
  <si>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</si>
  <si>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</si>
  <si>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</si>
  <si>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</si>
  <si>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</si>
  <si>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</si>
  <si>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</si>
  <si>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</si>
  <si>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</si>
  <si>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</si>
  <si>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</si>
  <si>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</si>
  <si>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</si>
  <si>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</si>
  <si>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</si>
  <si>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</si>
  <si>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</si>
  <si>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</si>
  <si>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</si>
  <si>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</si>
  <si>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</si>
  <si>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</si>
  <si>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</si>
  <si>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</si>
  <si>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</si>
  <si>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</si>
  <si>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</si>
  <si>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</si>
  <si>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</si>
  <si>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</si>
  <si>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</si>
  <si>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</si>
  <si>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</si>
  <si>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</si>
  <si>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</si>
  <si>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</si>
  <si>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Задолженность и перерасчеты по отмененным налогам, сборам и иным обязательным платежам</t>
  </si>
  <si>
    <t>1 09 00000 00 0000 000</t>
  </si>
  <si>
    <t>Прочие местные налоги и сборы, мобилизуемые на территориях городских округов</t>
  </si>
  <si>
    <t>1 09 07052 04 0000 110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</si>
  <si>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</si>
  <si>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</si>
  <si>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</si>
  <si>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</si>
  <si>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</si>
  <si>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</si>
  <si>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</si>
  <si>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 за исключением имущества бюджетных и  автономных учреждений )</t>
  </si>
  <si>
    <t>1 11 05034 04 0000 120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</si>
  <si>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</si>
  <si>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</si>
  <si>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</si>
  <si>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</si>
  <si>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</si>
  <si>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</si>
  <si>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</si>
  <si>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</si>
  <si>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</si>
  <si>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</si>
  <si>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</si>
  <si>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</si>
  <si>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</si>
  <si>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</si>
  <si>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</si>
  <si>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</si>
  <si>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</si>
  <si>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</si>
  <si>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</si>
  <si>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</si>
  <si>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</si>
  <si>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</si>
  <si>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</si>
  <si>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</si>
  <si>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</si>
  <si>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</si>
  <si>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</si>
  <si>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</si>
  <si>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</si>
  <si>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1 14  01040 04 0000 410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</si>
  <si>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</si>
  <si>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</si>
  <si>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</si>
  <si>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</si>
  <si>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</si>
  <si>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</si>
  <si>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</si>
  <si>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</si>
  <si>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Прочие неналоговые доходы</t>
  </si>
  <si>
    <t>1 17 00000 00 0000 000</t>
  </si>
  <si>
    <t>Невыясненные поступления, зачисляемые в бюджеты городских округов</t>
  </si>
  <si>
    <t>1 17 01040 04 0000 180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</si>
  <si>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</si>
  <si>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</si>
  <si>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</si>
  <si>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</si>
  <si>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Налог, взимаемый в связи с применением упрощенной системы налогообложения</t>
  </si>
  <si>
    <t>2021 год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</si>
  <si>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</si>
  <si>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</si>
  <si>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-Осинниковский городской округ</t>
  </si>
  <si>
    <t>тыс. рублей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</si>
  <si>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</si>
  <si>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</si>
  <si>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</si>
  <si>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</si>
  <si>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</si>
  <si>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</si>
  <si>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</si>
  <si>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</si>
  <si>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</si>
  <si>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</si>
  <si>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</si>
  <si>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</si>
  <si>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</si>
  <si>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</si>
  <si>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</si>
  <si>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</si>
  <si>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</si>
  <si>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</si>
  <si>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</si>
  <si>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</si>
  <si>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</si>
  <si>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жильем социальных категорий граждан установленных законодательством Кемеровской области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</si>
  <si>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</si>
  <si>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</si>
  <si>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</si>
  <si>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</si>
  <si>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</si>
  <si>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</si>
  <si>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</si>
  <si>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</si>
  <si>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</si>
  <si>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</si>
  <si>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</si>
  <si>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</si>
  <si>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</si>
  <si>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</si>
  <si>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</si>
  <si>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</si>
  <si>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</si>
  <si>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</si>
  <si>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</si>
  <si>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</si>
  <si>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2 02 35176 04 0000 150</t>
  </si>
  <si>
    <t>2 02 35260 04 0000 150</t>
  </si>
  <si>
    <t>2 02 35270 04 0000 150</t>
  </si>
  <si>
    <t>2 02 35280 04 0000 150</t>
  </si>
  <si>
    <t>2 02 35380 04 0000 150</t>
  </si>
  <si>
    <t>2 02 35573 04 0000 150</t>
  </si>
  <si>
    <t>2 07 00000 00 0000 150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</si>
  <si>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</si>
  <si>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</si>
  <si>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</si>
  <si>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</si>
  <si>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</si>
  <si>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</si>
  <si>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</si>
  <si>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</si>
  <si>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</si>
  <si>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</si>
  <si>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</si>
  <si>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</si>
  <si>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</si>
  <si>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2 02 29999 04 0000 150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</si>
  <si>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</si>
  <si>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</si>
  <si>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</si>
  <si>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</si>
  <si>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</si>
  <si>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</si>
  <si>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</si>
  <si>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</si>
  <si>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</si>
  <si>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</si>
  <si>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</si>
  <si>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</si>
  <si>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</si>
  <si>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</si>
  <si>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2 02 35270 00 0000 150</t>
  </si>
  <si>
    <t>2 02 35260 00 0000 150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</si>
  <si>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</si>
  <si>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2 02 35280 00 0000 150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</si>
  <si>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</si>
  <si>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2 02 35380 00 0000 150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</si>
  <si>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</si>
  <si>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</si>
  <si>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</si>
  <si>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</si>
  <si>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</si>
  <si>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</si>
  <si>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Дотации бюджетам бюджетной системы Российской Федерации</t>
  </si>
  <si>
    <t>2 02 10000 00 0000 150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</si>
  <si>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</si>
  <si>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</si>
  <si>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</si>
  <si>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Организация круглогодичного отдыха, оздоровления и занятости обучающихся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</si>
  <si>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</si>
  <si>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</si>
  <si>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1 06 04000 02 0000 000</t>
  </si>
  <si>
    <t>1 06 04011 02 0000 000</t>
  </si>
  <si>
    <t>1 06 04012 02 0000 000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</si>
  <si>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</si>
  <si>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</si>
  <si>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</si>
  <si>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</si>
  <si>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</si>
  <si>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</si>
  <si>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</si>
  <si>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</si>
  <si>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</si>
  <si>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</si>
  <si>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</si>
  <si>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</si>
  <si>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</si>
  <si>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</si>
  <si>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на 2020 год и на плановый период 2021 и 2022 годов"</t>
  </si>
  <si>
    <t xml:space="preserve">   ПЛАНИРУЕМЫЕ ПОСТУПЛЕНИЯ ПО ДОХОДАМ В БЮДЖЕТ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И НА ПЛАНОВЫЙ ПЕРИОД 2021 И 2022 ГОДОВ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</si>
  <si>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</si>
  <si>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</si>
  <si>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</si>
  <si>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1 16 01053 01 0000 140</t>
  </si>
  <si>
    <t xml:space="preserve"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</si>
  <si>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1 16 01063 01 0000 140</t>
  </si>
  <si>
    <t>1 16 01064 01 0000 140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</si>
  <si>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</si>
  <si>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</si>
  <si>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1 16 01074 01 0000 140</t>
  </si>
  <si>
    <t>1 16 01094 01 0000 140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</si>
  <si>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</si>
  <si>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</si>
  <si>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</si>
  <si>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1 16 01154 01 0000 140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</si>
  <si>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</si>
  <si>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</si>
  <si>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</si>
  <si>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</si>
  <si>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1 16 01204 01 0000 140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</si>
  <si>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 за исключением муниципального контракта, финансируемого за счет средств муниципального дорожного фонда)</t>
  </si>
  <si>
    <t>1 16 10061 04 0000 140</t>
  </si>
  <si>
    <t>1 16 01193 01 0000 140</t>
  </si>
  <si>
    <t>1 16 01203 01 0000 140</t>
  </si>
  <si>
    <t>2020год</t>
  </si>
  <si>
    <t>2022 год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</si>
  <si>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</si>
  <si>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</si>
  <si>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1 16 02020 02 0000 140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</si>
  <si>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</si>
  <si>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1 16 10000 00 0000 140</t>
  </si>
  <si>
    <t>Денежные взыскания (штрафы) за нарушение законодательства Российской Федерации о государственном оборонном заказе</t>
  </si>
  <si>
    <t>1 16 10123 01 0000 140</t>
  </si>
  <si>
    <t>2 02 20077 00 0000 150</t>
  </si>
  <si>
    <t>2 02 20077 04 0000 150</t>
  </si>
  <si>
    <t>Прочие субсидии бюджетам городских округов, в т.ч.</t>
  </si>
  <si>
    <t>Капитальный ремонт котельных и сетей теплоснабжения с применением энергоэффективных технологий, материалов и оборудования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</si>
  <si>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</si>
  <si>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Реализация мер в области государственной молодежной политики</t>
  </si>
  <si>
    <t>Адресная социальная поддержка участников образовательного процесса</t>
  </si>
  <si>
    <t>Профилактика безнадзорности и правонарушений несовершеннолетних</t>
  </si>
  <si>
    <t>Развитие единого образовательного пространства, повышение качества образовательных результатов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</si>
  <si>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</si>
  <si>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Социальная поддержка работников образовательных организаций и участников образовательного процесса</t>
  </si>
  <si>
    <t>2 07 04000 04 0000 150</t>
  </si>
  <si>
    <t>Приложение 1</t>
  </si>
  <si>
    <t>Этнокультурное развитие наций и народностей Кемеровской области – Кузбасса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</si>
  <si>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</si>
  <si>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</si>
  <si>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на реализацию программ формирования современной городской среды</t>
  </si>
  <si>
    <t>2 02 25555 00 0000 150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</si>
  <si>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</si>
  <si>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2 02 25027 04 0000 150</t>
  </si>
  <si>
    <t>2 02 25027 00 0000 150</t>
  </si>
  <si>
    <t>Субсидии бюджетам на реализацию мероприятий государственной программы Российской Федерации "Доступная среда"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</si>
  <si>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</si>
  <si>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</si>
  <si>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</si>
  <si>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</si>
  <si>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</si>
  <si>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</si>
  <si>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</si>
  <si>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</si>
  <si>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2 02 25163 04 0000 150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</si>
  <si>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</si>
  <si>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2 02 25163 00 0000 150</t>
  </si>
  <si>
    <t>Субсидии бюджетам на создание системы долговременного ухода за гражданами пожилого возраста и инвалидами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</si>
  <si>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</si>
  <si>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 в  соответствии с Законом Кемеровской области - Кузбасса от 08 октября 2019 года № 108-ОЗ «О предоставлении компенсации расходов на уплату взноса на капитальный ремонт общего имущества в многоквартирном доме отдельным категориям граждан»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</si>
  <si>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</si>
  <si>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</si>
  <si>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Организация мероприятий при осуществлении деятельности по обращению с животными без владельцев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</si>
  <si>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</si>
  <si>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2 02 35135 00 0000 150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</si>
  <si>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</si>
  <si>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2 02 35135 04 0000 150</t>
  </si>
  <si>
    <t>2 02 45156 00 0000 150</t>
  </si>
  <si>
    <t>2 02 45156 04 0000 150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</si>
  <si>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</si>
  <si>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</si>
  <si>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от 19 декабря 2019 года № 86-МНА</t>
  </si>
  <si>
    <t>"О внесении изменений и дополнений в решение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</si>
  <si>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</si>
  <si>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Субсидии бюджетам городских округов на организацию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</si>
  <si>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2 02 25294 04 0000 150</t>
  </si>
  <si>
    <t>2 02 25294 00 0000 150</t>
  </si>
  <si>
    <t>Субсидии бюджетам на организацию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</si>
  <si>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Реализация проектов инициативного бюджетирования «Твой Кузбасс - твоя инициатива»</t>
  </si>
  <si>
    <t>Строительство, реконструкция и капитальный ремонт образовательных организаций (субсидии муниципальным образованиям)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</si>
  <si>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</si>
  <si>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</si>
  <si>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2 02 25497 00 0000 150</t>
  </si>
  <si>
    <t>Субсидии бюджетам на реализацию мероприятий по обеспечению жильем молодых семей</t>
  </si>
  <si>
    <t>2 02 35469 04 0000 150</t>
  </si>
  <si>
    <t>2 02 35469 00 0000 150</t>
  </si>
  <si>
    <t>Субвенции бюджетам городских округов на проведение Всероссийской переписи населения 2020 года</t>
  </si>
  <si>
    <t>Субвенции бюджетам на проведение Всероссийской переписи населения 2020 года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</si>
  <si>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</si>
  <si>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2 02 45303 04 0000 150</t>
  </si>
  <si>
    <t>2 02 45303 00 0000 150</t>
  </si>
  <si>
    <t xml:space="preserve">Межбюджетные трансферты, передаваемые 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</si>
  <si>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2 02 40000 00 0000 150</t>
  </si>
  <si>
    <t>Иные межбюджетные трансферты</t>
  </si>
  <si>
    <t>Доходы от оказания платных услуг и компенсации затрат государства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</si>
  <si>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</si>
  <si>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</si>
  <si>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</si>
  <si>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</si>
  <si>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</si>
  <si>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</si>
  <si>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</si>
  <si>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</si>
  <si>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</si>
  <si>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</si>
  <si>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</si>
  <si>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1 05 01000 00 0000 110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</si>
  <si>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</si>
  <si>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</si>
  <si>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</si>
  <si>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</si>
  <si>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</si>
  <si>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</si>
  <si>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</si>
  <si>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1 05 02010 02 0000 110</t>
  </si>
  <si>
    <t>Единый налог на вмененный доход для отдельных видов деятельности</t>
  </si>
  <si>
    <t>1 05 03000 01 0000 110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</si>
  <si>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</si>
  <si>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</si>
  <si>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</si>
  <si>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</si>
  <si>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1 05 01000 01 0000 110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</si>
  <si>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</si>
  <si>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</si>
  <si>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</si>
  <si>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</si>
  <si>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</si>
  <si>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</si>
  <si>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</si>
  <si>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</si>
  <si>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</si>
  <si>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</si>
  <si>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</si>
  <si>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</si>
  <si>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</si>
  <si>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</si>
  <si>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1 12 01041 01 0000 120</t>
  </si>
  <si>
    <t>1 12 01042 01 0000 120</t>
  </si>
  <si>
    <t>Плата за размещение твердых коммунальных отходов</t>
  </si>
  <si>
    <t>Плата за размещение отходов производства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</si>
  <si>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</si>
  <si>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</si>
  <si>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</si>
  <si>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</si>
  <si>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</si>
  <si>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</si>
  <si>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</si>
  <si>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</si>
  <si>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1 14 01000 00 0000 410</t>
  </si>
  <si>
    <t>Доходы от продажи квартир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</si>
  <si>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</si>
  <si>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</si>
  <si>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</si>
  <si>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</si>
  <si>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</si>
  <si>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</si>
  <si>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</si>
  <si>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</si>
  <si>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</si>
  <si>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</si>
  <si>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</si>
  <si>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</si>
  <si>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</si>
  <si>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</si>
  <si>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</si>
  <si>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</si>
  <si>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</si>
  <si>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</si>
  <si>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</si>
  <si>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</si>
  <si>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</si>
  <si>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</si>
  <si>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</si>
  <si>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</si>
  <si>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</si>
  <si>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</si>
  <si>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</si>
  <si>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</si>
  <si>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</si>
  <si>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</si>
  <si>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</si>
  <si>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</si>
  <si>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</si>
  <si>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</si>
  <si>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</si>
  <si>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</si>
  <si>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</si>
  <si>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1 17 05000 00 0000 180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</si>
  <si>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</si>
  <si>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</si>
  <si>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</si>
  <si>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</si>
  <si>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</si>
  <si>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</si>
  <si>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</si>
  <si>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</si>
  <si>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</si>
  <si>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</si>
  <si>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</si>
  <si>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</si>
  <si>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2 02 15002 00 0000 150</t>
  </si>
  <si>
    <t>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</si>
  <si>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</si>
  <si>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</si>
  <si>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Укрепление материально-технической базы организаций отдыха детей и их оздоровления</t>
  </si>
  <si>
    <t>Поддержка жилищно-коммунального хозяйства</t>
  </si>
  <si>
    <t>2 02 49999 00 0000 150</t>
  </si>
  <si>
    <t>2 02 49999 04 0000 150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</si>
  <si>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</si>
  <si>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округов, в т.ч.: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</si>
  <si>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</si>
  <si>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Устройство многофункциональных спортивных площадок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</si>
  <si>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</si>
  <si>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2 07 04020 04 0000 150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</si>
</sst>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7" borderId="1" applyNumberFormat="0" applyAlignment="0" applyProtection="0"/>
    <xf numFmtId="0" fontId="29" fillId="7" borderId="2" applyNumberFormat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3" borderId="7" applyNumberFormat="0" applyAlignment="0" applyProtection="0"/>
    <xf numFmtId="0" fontId="18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" fillId="0" borderId="0">
      <alignment vertical="top"/>
      <protection/>
    </xf>
    <xf numFmtId="0" fontId="35" fillId="0" borderId="0">
      <alignment vertical="top" wrapText="1"/>
      <protection/>
    </xf>
    <xf numFmtId="0" fontId="3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6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27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5" fillId="28" borderId="10" xfId="0" applyFont="1" applyFill="1" applyBorder="1" applyAlignment="1">
      <alignment horizontal="center" vertical="center" wrapText="1"/>
    </xf>
    <xf numFmtId="0" fontId="5" fillId="28" borderId="10" xfId="0" applyFont="1" applyFill="1" applyBorder="1" applyAlignment="1">
      <alignment wrapText="1"/>
    </xf>
    <xf numFmtId="0" fontId="5" fillId="28" borderId="10" xfId="0" applyFont="1" applyFill="1" applyBorder="1" applyAlignment="1">
      <alignment vertical="center" wrapText="1"/>
    </xf>
    <xf numFmtId="0" fontId="4" fillId="28" borderId="11" xfId="0" applyFont="1" applyFill="1" applyBorder="1" applyAlignment="1">
      <alignment horizontal="left" vertical="center" wrapText="1"/>
    </xf>
    <xf numFmtId="0" fontId="4" fillId="28" borderId="12" xfId="0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vertical="center" wrapText="1"/>
    </xf>
    <xf numFmtId="49" fontId="42" fillId="28" borderId="13" xfId="0" applyNumberFormat="1" applyFont="1" applyFill="1" applyBorder="1" applyAlignment="1">
      <alignment horizontal="left" vertical="top" wrapText="1"/>
    </xf>
    <xf numFmtId="0" fontId="42" fillId="28" borderId="13" xfId="0" applyFont="1" applyFill="1" applyBorder="1" applyAlignment="1" quotePrefix="1">
      <alignment vertical="top" wrapText="1"/>
    </xf>
    <xf numFmtId="0" fontId="7" fillId="28" borderId="10" xfId="0" applyNumberFormat="1" applyFont="1" applyFill="1" applyBorder="1" applyAlignment="1">
      <alignment horizontal="left" vertical="top" wrapText="1"/>
    </xf>
    <xf numFmtId="180" fontId="5" fillId="28" borderId="10" xfId="0" applyNumberFormat="1" applyFont="1" applyFill="1" applyBorder="1" applyAlignment="1">
      <alignment horizontal="center" vertical="center" wrapText="1"/>
    </xf>
    <xf numFmtId="180" fontId="42" fillId="28" borderId="10" xfId="0" applyNumberFormat="1" applyFont="1" applyFill="1" applyBorder="1" applyAlignment="1" applyProtection="1">
      <alignment horizontal="center" vertical="center"/>
      <protection locked="0"/>
    </xf>
    <xf numFmtId="180" fontId="7" fillId="28" borderId="10" xfId="0" applyNumberFormat="1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vertical="top" wrapText="1"/>
    </xf>
    <xf numFmtId="49" fontId="7" fillId="28" borderId="10" xfId="0" applyNumberFormat="1" applyFont="1" applyFill="1" applyBorder="1" applyAlignment="1">
      <alignment horizontal="center" vertical="top"/>
    </xf>
    <xf numFmtId="0" fontId="42" fillId="28" borderId="0" xfId="0" applyFont="1" applyFill="1" applyAlignment="1">
      <alignment horizontal="center" vertical="center"/>
    </xf>
    <xf numFmtId="180" fontId="4" fillId="28" borderId="10" xfId="0" applyNumberFormat="1" applyFont="1" applyFill="1" applyBorder="1" applyAlignment="1">
      <alignment horizontal="center" vertical="center"/>
    </xf>
    <xf numFmtId="0" fontId="43" fillId="28" borderId="0" xfId="0" applyFont="1" applyFill="1" applyAlignment="1">
      <alignment horizontal="center" vertical="center"/>
    </xf>
    <xf numFmtId="0" fontId="4" fillId="28" borderId="10" xfId="0" applyNumberFormat="1" applyFont="1" applyFill="1" applyBorder="1" applyAlignment="1">
      <alignment horizontal="left" vertical="top" wrapText="1"/>
    </xf>
    <xf numFmtId="0" fontId="43" fillId="28" borderId="13" xfId="0" applyFont="1" applyFill="1" applyBorder="1" applyAlignment="1" quotePrefix="1">
      <alignment vertical="top" wrapText="1"/>
    </xf>
    <xf numFmtId="180" fontId="43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28" borderId="14" xfId="0" applyNumberFormat="1" applyFont="1" applyFill="1" applyBorder="1" applyAlignment="1">
      <alignment horizontal="left" vertical="top" wrapText="1"/>
    </xf>
    <xf numFmtId="180" fontId="4" fillId="28" borderId="14" xfId="0" applyNumberFormat="1" applyFont="1" applyFill="1" applyBorder="1" applyAlignment="1">
      <alignment horizontal="center" vertical="center"/>
    </xf>
    <xf numFmtId="0" fontId="42" fillId="28" borderId="13" xfId="0" applyFont="1" applyFill="1" applyBorder="1" applyAlignment="1">
      <alignment vertical="top" wrapText="1"/>
    </xf>
    <xf numFmtId="0" fontId="43" fillId="28" borderId="13" xfId="0" applyFont="1" applyFill="1" applyBorder="1" applyAlignment="1">
      <alignment vertical="top" wrapText="1"/>
    </xf>
    <xf numFmtId="0" fontId="43" fillId="28" borderId="10" xfId="0" applyNumberFormat="1" applyFont="1" applyFill="1" applyBorder="1" applyAlignment="1">
      <alignment horizontal="left" vertical="top" wrapText="1"/>
    </xf>
    <xf numFmtId="0" fontId="5" fillId="28" borderId="10" xfId="0" applyFont="1" applyFill="1" applyBorder="1" applyAlignment="1">
      <alignment horizontal="left" vertical="center" wrapText="1"/>
    </xf>
    <xf numFmtId="180" fontId="5" fillId="28" borderId="10" xfId="0" applyNumberFormat="1" applyFont="1" applyFill="1" applyBorder="1" applyAlignment="1">
      <alignment horizontal="center" vertical="center"/>
    </xf>
    <xf numFmtId="0" fontId="6" fillId="28" borderId="10" xfId="0" applyFont="1" applyFill="1" applyBorder="1" applyAlignment="1">
      <alignment horizontal="left" vertical="center" wrapText="1"/>
    </xf>
    <xf numFmtId="0" fontId="6" fillId="28" borderId="10" xfId="0" applyFont="1" applyFill="1" applyBorder="1" applyAlignment="1">
      <alignment horizontal="center" vertical="center" wrapText="1"/>
    </xf>
    <xf numFmtId="3" fontId="4" fillId="28" borderId="10" xfId="0" applyNumberFormat="1" applyFont="1" applyFill="1" applyBorder="1" applyAlignment="1">
      <alignment horizontal="center" vertical="center" wrapText="1"/>
    </xf>
    <xf numFmtId="0" fontId="35" fillId="28" borderId="13" xfId="54" applyFont="1" applyFill="1" applyBorder="1" applyAlignment="1">
      <alignment vertical="top" wrapText="1"/>
      <protection/>
    </xf>
    <xf numFmtId="0" fontId="35" fillId="28" borderId="10" xfId="54" applyFont="1" applyFill="1" applyBorder="1" applyAlignment="1">
      <alignment vertical="top" wrapText="1"/>
      <protection/>
    </xf>
    <xf numFmtId="0" fontId="5" fillId="28" borderId="10" xfId="0" applyNumberFormat="1" applyFont="1" applyFill="1" applyBorder="1" applyAlignment="1">
      <alignment horizontal="left" vertical="top" wrapText="1"/>
    </xf>
    <xf numFmtId="0" fontId="4" fillId="28" borderId="10" xfId="0" applyFont="1" applyFill="1" applyBorder="1" applyAlignment="1">
      <alignment wrapText="1"/>
    </xf>
    <xf numFmtId="0" fontId="35" fillId="28" borderId="0" xfId="0" applyFont="1" applyFill="1" applyAlignment="1">
      <alignment wrapText="1"/>
    </xf>
    <xf numFmtId="0" fontId="35" fillId="28" borderId="10" xfId="0" applyFont="1" applyFill="1" applyBorder="1" applyAlignment="1">
      <alignment wrapText="1"/>
    </xf>
    <xf numFmtId="0" fontId="4" fillId="28" borderId="10" xfId="0" applyFont="1" applyFill="1" applyBorder="1" applyAlignment="1" quotePrefix="1">
      <alignment horizontal="left" vertical="top" wrapText="1"/>
    </xf>
    <xf numFmtId="0" fontId="4" fillId="28" borderId="0" xfId="0" applyFont="1" applyFill="1" applyAlignment="1">
      <alignment wrapText="1"/>
    </xf>
    <xf numFmtId="0" fontId="42" fillId="28" borderId="0" xfId="0" applyFont="1" applyFill="1" applyAlignment="1">
      <alignment horizontal="left"/>
    </xf>
    <xf numFmtId="0" fontId="4" fillId="28" borderId="0" xfId="53" applyFont="1" applyFill="1" applyBorder="1" applyAlignment="1">
      <alignment horizontal="right"/>
      <protection/>
    </xf>
    <xf numFmtId="0" fontId="42" fillId="28" borderId="0" xfId="0" applyFont="1" applyFill="1" applyAlignment="1">
      <alignment/>
    </xf>
    <xf numFmtId="49" fontId="4" fillId="28" borderId="0" xfId="53" applyNumberFormat="1" applyFont="1" applyFill="1" applyBorder="1" applyAlignment="1">
      <alignment horizontal="right" vertical="top"/>
      <protection/>
    </xf>
    <xf numFmtId="49" fontId="4" fillId="28" borderId="0" xfId="53" applyNumberFormat="1" applyFont="1" applyFill="1" applyBorder="1" applyAlignment="1">
      <alignment horizontal="right" vertical="top"/>
      <protection/>
    </xf>
    <xf numFmtId="0" fontId="5" fillId="28" borderId="0" xfId="0" applyFont="1" applyFill="1" applyAlignment="1">
      <alignment/>
    </xf>
    <xf numFmtId="0" fontId="42" fillId="28" borderId="0" xfId="0" applyFont="1" applyFill="1" applyAlignment="1">
      <alignment/>
    </xf>
    <xf numFmtId="0" fontId="5" fillId="28" borderId="0" xfId="0" applyFont="1" applyFill="1" applyAlignment="1">
      <alignment horizontal="left"/>
    </xf>
    <xf numFmtId="0" fontId="7" fillId="28" borderId="0" xfId="0" applyFont="1" applyFill="1" applyBorder="1" applyAlignment="1">
      <alignment horizontal="center" vertical="top" wrapText="1"/>
    </xf>
    <xf numFmtId="0" fontId="7" fillId="28" borderId="0" xfId="0" applyFont="1" applyFill="1" applyBorder="1" applyAlignment="1">
      <alignment vertical="top" wrapText="1"/>
    </xf>
    <xf numFmtId="0" fontId="7" fillId="28" borderId="0" xfId="0" applyFont="1" applyFill="1" applyBorder="1" applyAlignment="1">
      <alignment horizontal="center" vertical="top" wrapText="1"/>
    </xf>
    <xf numFmtId="0" fontId="4" fillId="28" borderId="0" xfId="0" applyFont="1" applyFill="1" applyBorder="1" applyAlignment="1">
      <alignment horizontal="center" vertical="top" wrapText="1"/>
    </xf>
    <xf numFmtId="0" fontId="6" fillId="28" borderId="10" xfId="0" applyFont="1" applyFill="1" applyBorder="1" applyAlignment="1">
      <alignment horizontal="center" vertical="center"/>
    </xf>
    <xf numFmtId="180" fontId="6" fillId="28" borderId="10" xfId="0" applyNumberFormat="1" applyFont="1" applyFill="1" applyBorder="1" applyAlignment="1">
      <alignment horizontal="center" vertical="center"/>
    </xf>
    <xf numFmtId="0" fontId="6" fillId="28" borderId="10" xfId="0" applyFont="1" applyFill="1" applyBorder="1" applyAlignment="1">
      <alignment horizontal="left" vertical="center"/>
    </xf>
    <xf numFmtId="180" fontId="6" fillId="28" borderId="10" xfId="0" applyNumberFormat="1" applyFont="1" applyFill="1" applyBorder="1" applyAlignment="1">
      <alignment horizontal="center" vertical="center" wrapText="1"/>
    </xf>
    <xf numFmtId="10" fontId="43" fillId="28" borderId="0" xfId="0" applyNumberFormat="1" applyFont="1" applyFill="1" applyAlignment="1">
      <alignment horizontal="center" vertical="center"/>
    </xf>
    <xf numFmtId="0" fontId="5" fillId="28" borderId="10" xfId="0" applyNumberFormat="1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horizontal="center" vertical="center" wrapText="1"/>
    </xf>
    <xf numFmtId="180" fontId="43" fillId="28" borderId="10" xfId="0" applyNumberFormat="1" applyFont="1" applyFill="1" applyBorder="1" applyAlignment="1">
      <alignment horizontal="center" vertical="center"/>
    </xf>
    <xf numFmtId="0" fontId="4" fillId="28" borderId="10" xfId="0" applyFont="1" applyFill="1" applyBorder="1" applyAlignment="1">
      <alignment horizontal="left" vertical="center" wrapText="1"/>
    </xf>
    <xf numFmtId="0" fontId="4" fillId="28" borderId="10" xfId="0" applyNumberFormat="1" applyFont="1" applyFill="1" applyBorder="1" applyAlignment="1">
      <alignment horizontal="left" vertical="center" wrapText="1"/>
    </xf>
    <xf numFmtId="0" fontId="5" fillId="28" borderId="15" xfId="0" applyFont="1" applyFill="1" applyBorder="1" applyAlignment="1">
      <alignment horizontal="left" vertical="center" wrapText="1"/>
    </xf>
    <xf numFmtId="0" fontId="4" fillId="28" borderId="15" xfId="42" applyFont="1" applyFill="1" applyBorder="1" applyAlignment="1" applyProtection="1">
      <alignment wrapText="1"/>
      <protection/>
    </xf>
    <xf numFmtId="0" fontId="42" fillId="28" borderId="10" xfId="0" applyFont="1" applyFill="1" applyBorder="1" applyAlignment="1">
      <alignment horizontal="center" vertical="center"/>
    </xf>
    <xf numFmtId="0" fontId="4" fillId="28" borderId="15" xfId="0" applyFont="1" applyFill="1" applyBorder="1" applyAlignment="1">
      <alignment horizontal="left" vertical="center" wrapText="1"/>
    </xf>
    <xf numFmtId="0" fontId="5" fillId="28" borderId="15" xfId="0" applyFont="1" applyFill="1" applyBorder="1" applyAlignment="1">
      <alignment horizontal="center" vertical="center" wrapText="1"/>
    </xf>
    <xf numFmtId="0" fontId="4" fillId="28" borderId="16" xfId="0" applyFont="1" applyFill="1" applyBorder="1" applyAlignment="1">
      <alignment horizontal="left" vertical="center" wrapText="1"/>
    </xf>
    <xf numFmtId="0" fontId="4" fillId="28" borderId="13" xfId="0" applyFont="1" applyFill="1" applyBorder="1" applyAlignment="1">
      <alignment horizontal="left" vertical="center" wrapText="1"/>
    </xf>
    <xf numFmtId="0" fontId="4" fillId="28" borderId="13" xfId="0" applyNumberFormat="1" applyFont="1" applyFill="1" applyBorder="1" applyAlignment="1">
      <alignment horizontal="left" vertical="center" wrapText="1"/>
    </xf>
    <xf numFmtId="0" fontId="4" fillId="28" borderId="13" xfId="42" applyFont="1" applyFill="1" applyBorder="1" applyAlignment="1" applyProtection="1">
      <alignment wrapText="1"/>
      <protection/>
    </xf>
    <xf numFmtId="0" fontId="4" fillId="28" borderId="17" xfId="0" applyFont="1" applyFill="1" applyBorder="1" applyAlignment="1">
      <alignment horizontal="left" vertical="center" wrapText="1"/>
    </xf>
    <xf numFmtId="0" fontId="4" fillId="28" borderId="17" xfId="0" applyNumberFormat="1" applyFont="1" applyFill="1" applyBorder="1" applyAlignment="1">
      <alignment horizontal="left" vertical="center" wrapText="1"/>
    </xf>
    <xf numFmtId="0" fontId="42" fillId="28" borderId="10" xfId="0" applyFont="1" applyFill="1" applyBorder="1" applyAlignment="1">
      <alignment horizontal="justify" vertical="top" wrapText="1"/>
    </xf>
    <xf numFmtId="0" fontId="5" fillId="28" borderId="18" xfId="0" applyFont="1" applyFill="1" applyBorder="1" applyAlignment="1">
      <alignment horizontal="left" vertical="center" wrapText="1"/>
    </xf>
    <xf numFmtId="0" fontId="44" fillId="28" borderId="10" xfId="0" applyFont="1" applyFill="1" applyBorder="1" applyAlignment="1">
      <alignment horizontal="justify" vertical="top" wrapText="1"/>
    </xf>
    <xf numFmtId="0" fontId="44" fillId="28" borderId="10" xfId="0" applyFont="1" applyFill="1" applyBorder="1" applyAlignment="1">
      <alignment horizontal="center" vertical="center"/>
    </xf>
    <xf numFmtId="180" fontId="44" fillId="28" borderId="10" xfId="0" applyNumberFormat="1" applyFont="1" applyFill="1" applyBorder="1" applyAlignment="1">
      <alignment horizontal="center" vertical="center"/>
    </xf>
    <xf numFmtId="180" fontId="44" fillId="28" borderId="10" xfId="0" applyNumberFormat="1" applyFont="1" applyFill="1" applyBorder="1" applyAlignment="1">
      <alignment horizontal="center" vertical="center" wrapText="1"/>
    </xf>
    <xf numFmtId="0" fontId="44" fillId="28" borderId="0" xfId="0" applyFont="1" applyFill="1" applyAlignment="1">
      <alignment horizontal="center" vertical="center"/>
    </xf>
    <xf numFmtId="0" fontId="4" fillId="28" borderId="13" xfId="0" applyFont="1" applyFill="1" applyBorder="1" applyAlignment="1">
      <alignment horizontal="justify" vertical="top" wrapText="1"/>
    </xf>
    <xf numFmtId="0" fontId="4" fillId="28" borderId="10" xfId="0" applyFont="1" applyFill="1" applyBorder="1" applyAlignment="1">
      <alignment horizontal="center" vertical="center"/>
    </xf>
    <xf numFmtId="0" fontId="4" fillId="28" borderId="13" xfId="0" applyNumberFormat="1" applyFont="1" applyFill="1" applyBorder="1" applyAlignment="1">
      <alignment horizontal="justify" vertical="top" wrapText="1"/>
    </xf>
    <xf numFmtId="180" fontId="4" fillId="28" borderId="10" xfId="0" applyNumberFormat="1" applyFont="1" applyFill="1" applyBorder="1" applyAlignment="1">
      <alignment horizontal="center" vertical="center" wrapText="1"/>
    </xf>
    <xf numFmtId="0" fontId="4" fillId="28" borderId="0" xfId="0" applyFont="1" applyFill="1" applyAlignment="1">
      <alignment horizontal="center" vertical="center"/>
    </xf>
    <xf numFmtId="0" fontId="4" fillId="28" borderId="10" xfId="42" applyFont="1" applyFill="1" applyBorder="1" applyAlignment="1" applyProtection="1">
      <alignment wrapText="1"/>
      <protection/>
    </xf>
    <xf numFmtId="0" fontId="4" fillId="28" borderId="10" xfId="0" applyNumberFormat="1" applyFont="1" applyFill="1" applyBorder="1" applyAlignment="1">
      <alignment wrapText="1"/>
    </xf>
    <xf numFmtId="0" fontId="42" fillId="28" borderId="18" xfId="0" applyFont="1" applyFill="1" applyBorder="1" applyAlignment="1">
      <alignment horizontal="center" vertical="center"/>
    </xf>
    <xf numFmtId="0" fontId="42" fillId="28" borderId="10" xfId="0" applyFont="1" applyFill="1" applyBorder="1" applyAlignment="1">
      <alignment wrapText="1"/>
    </xf>
    <xf numFmtId="0" fontId="42" fillId="28" borderId="10" xfId="0" applyNumberFormat="1" applyFont="1" applyFill="1" applyBorder="1" applyAlignment="1">
      <alignment wrapText="1"/>
    </xf>
    <xf numFmtId="0" fontId="35" fillId="28" borderId="10" xfId="0" applyFont="1" applyFill="1" applyBorder="1" applyAlignment="1">
      <alignment horizontal="justify" wrapText="1"/>
    </xf>
    <xf numFmtId="0" fontId="35" fillId="28" borderId="14" xfId="0" applyFont="1" applyFill="1" applyBorder="1" applyAlignment="1">
      <alignment horizontal="justify" wrapText="1"/>
    </xf>
    <xf numFmtId="0" fontId="42" fillId="28" borderId="10" xfId="0" applyNumberFormat="1" applyFont="1" applyFill="1" applyBorder="1" applyAlignment="1">
      <alignment horizontal="left" vertical="top" wrapText="1"/>
    </xf>
    <xf numFmtId="0" fontId="4" fillId="28" borderId="10" xfId="0" applyFont="1" applyFill="1" applyBorder="1" applyAlignment="1">
      <alignment horizontal="justify" vertical="center" wrapText="1"/>
    </xf>
    <xf numFmtId="0" fontId="7" fillId="28" borderId="10" xfId="0" applyFont="1" applyFill="1" applyBorder="1" applyAlignment="1">
      <alignment horizontal="justify" vertical="center" wrapText="1"/>
    </xf>
    <xf numFmtId="0" fontId="43" fillId="28" borderId="14" xfId="0" applyFont="1" applyFill="1" applyBorder="1" applyAlignment="1">
      <alignment wrapText="1"/>
    </xf>
    <xf numFmtId="0" fontId="43" fillId="28" borderId="10" xfId="0" applyFont="1" applyFill="1" applyBorder="1" applyAlignment="1">
      <alignment horizontal="center" vertical="center"/>
    </xf>
    <xf numFmtId="0" fontId="43" fillId="28" borderId="14" xfId="0" applyFont="1" applyFill="1" applyBorder="1" applyAlignment="1">
      <alignment horizontal="center" vertical="center"/>
    </xf>
    <xf numFmtId="0" fontId="42" fillId="28" borderId="10" xfId="0" applyFont="1" applyFill="1" applyBorder="1" applyAlignment="1">
      <alignment horizontal="center"/>
    </xf>
    <xf numFmtId="180" fontId="7" fillId="28" borderId="14" xfId="0" applyNumberFormat="1" applyFont="1" applyFill="1" applyBorder="1" applyAlignment="1">
      <alignment horizontal="center" vertical="center"/>
    </xf>
    <xf numFmtId="0" fontId="7" fillId="28" borderId="14" xfId="0" applyFont="1" applyFill="1" applyBorder="1" applyAlignment="1">
      <alignment horizontal="justify" vertical="center" wrapText="1"/>
    </xf>
    <xf numFmtId="0" fontId="42" fillId="28" borderId="19" xfId="0" applyFont="1" applyFill="1" applyBorder="1" applyAlignment="1">
      <alignment horizontal="justify" vertical="center" wrapText="1"/>
    </xf>
    <xf numFmtId="0" fontId="43" fillId="28" borderId="10" xfId="0" applyFont="1" applyFill="1" applyBorder="1" applyAlignment="1">
      <alignment horizontal="justify" vertical="center" wrapText="1"/>
    </xf>
    <xf numFmtId="0" fontId="45" fillId="28" borderId="10" xfId="0" applyFont="1" applyFill="1" applyBorder="1" applyAlignment="1">
      <alignment horizontal="center" vertical="center"/>
    </xf>
    <xf numFmtId="0" fontId="35" fillId="28" borderId="10" xfId="0" applyFont="1" applyFill="1" applyBorder="1" applyAlignment="1">
      <alignment horizontal="center" vertical="center"/>
    </xf>
    <xf numFmtId="0" fontId="42" fillId="28" borderId="10" xfId="0" applyNumberFormat="1" applyFont="1" applyFill="1" applyBorder="1" applyAlignment="1">
      <alignment horizontal="justify" vertical="top" wrapText="1"/>
    </xf>
    <xf numFmtId="0" fontId="43" fillId="28" borderId="0" xfId="0" applyFont="1" applyFill="1" applyAlignment="1">
      <alignment/>
    </xf>
    <xf numFmtId="0" fontId="42" fillId="28" borderId="14" xfId="0" applyFont="1" applyFill="1" applyBorder="1" applyAlignment="1">
      <alignment horizontal="center" vertical="center"/>
    </xf>
    <xf numFmtId="0" fontId="42" fillId="28" borderId="0" xfId="0" applyFont="1" applyFill="1" applyAlignment="1">
      <alignment wrapText="1"/>
    </xf>
    <xf numFmtId="2" fontId="42" fillId="28" borderId="0" xfId="0" applyNumberFormat="1" applyFont="1" applyFill="1" applyAlignment="1">
      <alignment wrapText="1"/>
    </xf>
    <xf numFmtId="0" fontId="35" fillId="28" borderId="10" xfId="0" applyFont="1" applyFill="1" applyBorder="1" applyAlignment="1">
      <alignment horizontal="justify" vertical="top" wrapText="1"/>
    </xf>
    <xf numFmtId="0" fontId="45" fillId="28" borderId="0" xfId="0" applyFont="1" applyFill="1" applyAlignment="1">
      <alignment horizontal="center" vertical="center"/>
    </xf>
    <xf numFmtId="0" fontId="35" fillId="28" borderId="10" xfId="0" applyFont="1" applyFill="1" applyBorder="1" applyAlignment="1">
      <alignment horizontal="left" vertical="top" wrapText="1"/>
    </xf>
    <xf numFmtId="0" fontId="42" fillId="28" borderId="20" xfId="0" applyFont="1" applyFill="1" applyBorder="1" applyAlignment="1">
      <alignment/>
    </xf>
    <xf numFmtId="180" fontId="42" fillId="28" borderId="1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2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3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4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5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6" Type="http://schemas.openxmlformats.org/officeDocument/2006/relationships/hyperlink" Target="consultantplus://offline/ref=C6F9AC1AD236DFF7BB177DF48178E3DB95FAB0C474CA650ED8E1ED1CFD0E74BE0AADCB5EF1F38B7F7A4C6E2301F4377411D96FBB057A1528SDSBC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3"/>
  <sheetViews>
    <sheetView tabSelected="1" zoomScalePageLayoutView="0" workbookViewId="0" topLeftCell="A259">
      <selection activeCell="A259" sqref="A1:IV16384"/>
    </sheetView>
  </sheetViews>
  <sheetFormatPr defaultColWidth="8.8515625" defaultRowHeight="15"/>
  <cols>
    <col min="1" max="1" width="65.421875" style="39" customWidth="1"/>
    <col min="2" max="2" width="25.421875" style="41" customWidth="1"/>
    <col min="3" max="3" width="11.57421875" style="41" customWidth="1"/>
    <col min="4" max="4" width="13.28125" style="41" customWidth="1"/>
    <col min="5" max="5" width="11.7109375" style="41" customWidth="1"/>
    <col min="6" max="6" width="11.8515625" style="41" customWidth="1"/>
    <col min="7" max="16384" width="8.8515625" style="41" customWidth="1"/>
  </cols>
  <sheetData>
    <row r="2" spans="2:5" ht="12.75">
      <c r="B2" s="40" t="s">
        <v>267</v>
      </c>
      <c r="C2" s="40"/>
      <c r="D2" s="40"/>
      <c r="E2" s="40"/>
    </row>
    <row r="3" spans="2:5" ht="12.75">
      <c r="B3" s="40" t="s">
        <v>102</v>
      </c>
      <c r="C3" s="40"/>
      <c r="D3" s="40"/>
      <c r="E3" s="40"/>
    </row>
    <row r="4" spans="2:5" ht="12.75">
      <c r="B4" s="40" t="s">
        <v>103</v>
      </c>
      <c r="C4" s="40"/>
      <c r="D4" s="40"/>
      <c r="E4" s="40"/>
    </row>
    <row r="5" spans="2:5" ht="12.75">
      <c r="B5" s="40" t="s">
        <v>303</v>
      </c>
      <c r="C5" s="40"/>
      <c r="D5" s="40"/>
      <c r="E5" s="40"/>
    </row>
    <row r="6" spans="2:5" ht="12.75">
      <c r="B6" s="40" t="s">
        <v>302</v>
      </c>
      <c r="C6" s="40"/>
      <c r="D6" s="40"/>
      <c r="E6" s="40"/>
    </row>
    <row r="7" spans="2:5" ht="12.75">
      <c r="B7" s="42" t="s">
        <v>104</v>
      </c>
      <c r="C7" s="42"/>
      <c r="D7" s="42"/>
      <c r="E7" s="42"/>
    </row>
    <row r="8" spans="2:5" ht="12.75">
      <c r="B8" s="42" t="s">
        <v>220</v>
      </c>
      <c r="C8" s="42"/>
      <c r="D8" s="42"/>
      <c r="E8" s="42"/>
    </row>
    <row r="9" spans="2:5" ht="12.75">
      <c r="B9" s="43"/>
      <c r="C9" s="43"/>
      <c r="D9" s="43"/>
      <c r="E9" s="43"/>
    </row>
    <row r="10" spans="2:5" ht="12.75">
      <c r="B10" s="40" t="s">
        <v>267</v>
      </c>
      <c r="C10" s="40"/>
      <c r="D10" s="40"/>
      <c r="E10" s="40"/>
    </row>
    <row r="11" spans="1:5" ht="12.75">
      <c r="A11" s="41"/>
      <c r="B11" s="40" t="s">
        <v>102</v>
      </c>
      <c r="C11" s="40"/>
      <c r="D11" s="40"/>
      <c r="E11" s="40"/>
    </row>
    <row r="12" spans="1:5" ht="12.75">
      <c r="A12" s="41"/>
      <c r="B12" s="40" t="s">
        <v>103</v>
      </c>
      <c r="C12" s="40"/>
      <c r="D12" s="40"/>
      <c r="E12" s="40"/>
    </row>
    <row r="13" spans="2:5" ht="12.75">
      <c r="B13" s="40" t="s">
        <v>302</v>
      </c>
      <c r="C13" s="40"/>
      <c r="D13" s="40"/>
      <c r="E13" s="40"/>
    </row>
    <row r="14" spans="1:5" ht="12.75">
      <c r="A14" s="41"/>
      <c r="B14" s="42" t="s">
        <v>104</v>
      </c>
      <c r="C14" s="42"/>
      <c r="D14" s="42"/>
      <c r="E14" s="42"/>
    </row>
    <row r="15" spans="1:5" ht="12.75">
      <c r="A15" s="41"/>
      <c r="B15" s="42" t="s">
        <v>220</v>
      </c>
      <c r="C15" s="42"/>
      <c r="D15" s="42"/>
      <c r="E15" s="42"/>
    </row>
    <row r="16" spans="2:5" ht="12.75">
      <c r="B16" s="44"/>
      <c r="C16" s="45"/>
      <c r="D16" s="45"/>
      <c r="E16" s="45"/>
    </row>
    <row r="17" ht="12.75">
      <c r="A17" s="46"/>
    </row>
    <row r="18" spans="1:5" ht="33" customHeight="1">
      <c r="A18" s="47" t="s">
        <v>221</v>
      </c>
      <c r="B18" s="47"/>
      <c r="C18" s="47"/>
      <c r="D18" s="47"/>
      <c r="E18" s="47"/>
    </row>
    <row r="19" spans="1:5" ht="1.5" customHeight="1">
      <c r="A19" s="47"/>
      <c r="B19" s="47"/>
      <c r="C19" s="47"/>
      <c r="D19" s="47"/>
      <c r="E19" s="47"/>
    </row>
    <row r="20" spans="1:5" ht="12.75" customHeight="1">
      <c r="A20" s="48"/>
      <c r="B20" s="48"/>
      <c r="C20" s="48"/>
      <c r="D20" s="48"/>
      <c r="E20" s="48"/>
    </row>
    <row r="21" spans="1:5" ht="12.75" customHeight="1">
      <c r="A21" s="49"/>
      <c r="B21" s="49"/>
      <c r="C21" s="49"/>
      <c r="D21" s="49"/>
      <c r="E21" s="50" t="s">
        <v>105</v>
      </c>
    </row>
    <row r="22" spans="1:5" s="17" customFormat="1" ht="25.5">
      <c r="A22" s="28" t="s">
        <v>0</v>
      </c>
      <c r="B22" s="29" t="s">
        <v>1</v>
      </c>
      <c r="C22" s="51" t="s">
        <v>246</v>
      </c>
      <c r="D22" s="29" t="s">
        <v>101</v>
      </c>
      <c r="E22" s="29" t="s">
        <v>247</v>
      </c>
    </row>
    <row r="23" spans="1:5" s="17" customFormat="1" ht="12.75">
      <c r="A23" s="28" t="s">
        <v>106</v>
      </c>
      <c r="B23" s="29"/>
      <c r="C23" s="52">
        <f>C24+C160</f>
        <v>1775796.8999999997</v>
      </c>
      <c r="D23" s="52">
        <f>D24+D160</f>
        <v>1359627.0999999996</v>
      </c>
      <c r="E23" s="52">
        <f>E24+E160</f>
        <v>1365263.5999999996</v>
      </c>
    </row>
    <row r="24" spans="1:5" s="17" customFormat="1" ht="12.75">
      <c r="A24" s="53" t="s">
        <v>2</v>
      </c>
      <c r="B24" s="29" t="s">
        <v>3</v>
      </c>
      <c r="C24" s="52">
        <f>C25+C70</f>
        <v>351574</v>
      </c>
      <c r="D24" s="52">
        <f>D25+D70</f>
        <v>343997</v>
      </c>
      <c r="E24" s="52">
        <f>E25+E70</f>
        <v>338488</v>
      </c>
    </row>
    <row r="25" spans="1:5" s="17" customFormat="1" ht="12.75">
      <c r="A25" s="28" t="s">
        <v>4</v>
      </c>
      <c r="B25" s="29"/>
      <c r="C25" s="54">
        <f>C26+C31+C41+C54+C67</f>
        <v>319886</v>
      </c>
      <c r="D25" s="54">
        <f>D26+D31+D41+D54+D67</f>
        <v>311789</v>
      </c>
      <c r="E25" s="54">
        <f>E26+E31+E41+E54+E67</f>
        <v>305193</v>
      </c>
    </row>
    <row r="26" spans="1:5" s="17" customFormat="1" ht="12.75">
      <c r="A26" s="28" t="s">
        <v>5</v>
      </c>
      <c r="B26" s="29" t="s">
        <v>6</v>
      </c>
      <c r="C26" s="54">
        <f>C27+C28+C29+C30</f>
        <v>242350</v>
      </c>
      <c r="D26" s="54">
        <f>D27+D28+D29+D30</f>
        <v>243936</v>
      </c>
      <c r="E26" s="54">
        <f>E27+E28+E29+E30</f>
        <v>241163</v>
      </c>
    </row>
    <row r="27" spans="1:5" s="15" customFormat="1" ht="54.75" customHeight="1">
      <c r="A27" s="26" t="s">
        <v>7</v>
      </c>
      <c r="B27" s="1" t="s">
        <v>8</v>
      </c>
      <c r="C27" s="10">
        <v>240532</v>
      </c>
      <c r="D27" s="10">
        <v>242107</v>
      </c>
      <c r="E27" s="10">
        <v>239360</v>
      </c>
    </row>
    <row r="28" spans="1:5" s="15" customFormat="1" ht="75" customHeight="1">
      <c r="A28" s="26" t="s">
        <v>207</v>
      </c>
      <c r="B28" s="1" t="s">
        <v>9</v>
      </c>
      <c r="C28" s="27">
        <v>100</v>
      </c>
      <c r="D28" s="10">
        <v>100</v>
      </c>
      <c r="E28" s="10">
        <v>100</v>
      </c>
    </row>
    <row r="29" spans="1:5" s="15" customFormat="1" ht="41.25" customHeight="1">
      <c r="A29" s="26" t="s">
        <v>10</v>
      </c>
      <c r="B29" s="1" t="s">
        <v>11</v>
      </c>
      <c r="C29" s="27">
        <v>1708</v>
      </c>
      <c r="D29" s="10">
        <v>1719</v>
      </c>
      <c r="E29" s="10">
        <v>1693</v>
      </c>
    </row>
    <row r="30" spans="1:5" s="15" customFormat="1" ht="66" customHeight="1">
      <c r="A30" s="26" t="s">
        <v>326</v>
      </c>
      <c r="B30" s="1" t="s">
        <v>12</v>
      </c>
      <c r="C30" s="10">
        <v>10</v>
      </c>
      <c r="D30" s="10">
        <v>10</v>
      </c>
      <c r="E30" s="10">
        <v>10</v>
      </c>
    </row>
    <row r="31" spans="1:5" s="17" customFormat="1" ht="25.5">
      <c r="A31" s="28" t="s">
        <v>13</v>
      </c>
      <c r="B31" s="29" t="s">
        <v>14</v>
      </c>
      <c r="C31" s="52">
        <f>C34+C36+C38+C40</f>
        <v>9824</v>
      </c>
      <c r="D31" s="52">
        <f>D34+D36+D38+D40</f>
        <v>10976</v>
      </c>
      <c r="E31" s="52">
        <f>E34+E36+E38+E40</f>
        <v>11057</v>
      </c>
    </row>
    <row r="32" spans="1:5" s="17" customFormat="1" ht="26.25" customHeight="1">
      <c r="A32" s="26" t="s">
        <v>329</v>
      </c>
      <c r="B32" s="29" t="s">
        <v>330</v>
      </c>
      <c r="C32" s="52">
        <f>C33+C35+C37+C39</f>
        <v>9824</v>
      </c>
      <c r="D32" s="52">
        <f>D33+D35+D37+D39</f>
        <v>10976</v>
      </c>
      <c r="E32" s="52">
        <f>E33+E35+E37+E39</f>
        <v>11057</v>
      </c>
    </row>
    <row r="33" spans="1:5" s="17" customFormat="1" ht="51">
      <c r="A33" s="26" t="s">
        <v>328</v>
      </c>
      <c r="B33" s="1" t="s">
        <v>327</v>
      </c>
      <c r="C33" s="27">
        <f>C34</f>
        <v>4490</v>
      </c>
      <c r="D33" s="27">
        <f>D34</f>
        <v>5016</v>
      </c>
      <c r="E33" s="27">
        <f>E34</f>
        <v>5053</v>
      </c>
    </row>
    <row r="34" spans="1:6" s="15" customFormat="1" ht="82.5" customHeight="1">
      <c r="A34" s="26" t="s">
        <v>209</v>
      </c>
      <c r="B34" s="1" t="s">
        <v>214</v>
      </c>
      <c r="C34" s="27">
        <v>4490</v>
      </c>
      <c r="D34" s="10">
        <v>5016</v>
      </c>
      <c r="E34" s="10">
        <v>5053</v>
      </c>
      <c r="F34" s="55"/>
    </row>
    <row r="35" spans="1:6" s="15" customFormat="1" ht="82.5" customHeight="1">
      <c r="A35" s="56" t="s">
        <v>332</v>
      </c>
      <c r="B35" s="1" t="s">
        <v>331</v>
      </c>
      <c r="C35" s="27">
        <f>C36</f>
        <v>20</v>
      </c>
      <c r="D35" s="27">
        <f>D36</f>
        <v>22</v>
      </c>
      <c r="E35" s="27">
        <f>E36</f>
        <v>22</v>
      </c>
      <c r="F35" s="55"/>
    </row>
    <row r="36" spans="1:6" s="15" customFormat="1" ht="89.25">
      <c r="A36" s="26" t="s">
        <v>208</v>
      </c>
      <c r="B36" s="1" t="s">
        <v>213</v>
      </c>
      <c r="C36" s="27">
        <v>20</v>
      </c>
      <c r="D36" s="10">
        <v>22</v>
      </c>
      <c r="E36" s="10">
        <v>22</v>
      </c>
      <c r="F36" s="55"/>
    </row>
    <row r="37" spans="1:6" s="15" customFormat="1" ht="59.25" customHeight="1">
      <c r="A37" s="26" t="s">
        <v>334</v>
      </c>
      <c r="B37" s="1" t="s">
        <v>333</v>
      </c>
      <c r="C37" s="27">
        <f>C38</f>
        <v>6012</v>
      </c>
      <c r="D37" s="27">
        <f>D38</f>
        <v>6717</v>
      </c>
      <c r="E37" s="27">
        <f>E38</f>
        <v>6767</v>
      </c>
      <c r="F37" s="55"/>
    </row>
    <row r="38" spans="1:6" s="15" customFormat="1" ht="76.5">
      <c r="A38" s="26" t="s">
        <v>210</v>
      </c>
      <c r="B38" s="1" t="s">
        <v>212</v>
      </c>
      <c r="C38" s="27">
        <v>6012</v>
      </c>
      <c r="D38" s="10">
        <v>6717</v>
      </c>
      <c r="E38" s="10">
        <v>6767</v>
      </c>
      <c r="F38" s="55"/>
    </row>
    <row r="39" spans="1:6" s="15" customFormat="1" ht="60" customHeight="1">
      <c r="A39" s="26" t="s">
        <v>335</v>
      </c>
      <c r="B39" s="1" t="s">
        <v>336</v>
      </c>
      <c r="C39" s="27">
        <f>C40</f>
        <v>-698</v>
      </c>
      <c r="D39" s="27">
        <f>D40</f>
        <v>-779</v>
      </c>
      <c r="E39" s="27">
        <f>E40</f>
        <v>-785</v>
      </c>
      <c r="F39" s="55"/>
    </row>
    <row r="40" spans="1:6" s="15" customFormat="1" ht="76.5">
      <c r="A40" s="26" t="s">
        <v>351</v>
      </c>
      <c r="B40" s="1" t="s">
        <v>211</v>
      </c>
      <c r="C40" s="27">
        <v>-698</v>
      </c>
      <c r="D40" s="10">
        <v>-779</v>
      </c>
      <c r="E40" s="10">
        <v>-785</v>
      </c>
      <c r="F40" s="55"/>
    </row>
    <row r="41" spans="1:5" s="17" customFormat="1" ht="12.75">
      <c r="A41" s="28" t="s">
        <v>15</v>
      </c>
      <c r="B41" s="29" t="s">
        <v>16</v>
      </c>
      <c r="C41" s="52">
        <f>C43+C48+C50+C53</f>
        <v>35301</v>
      </c>
      <c r="D41" s="52">
        <f>D43+D48+D50+D53</f>
        <v>24302</v>
      </c>
      <c r="E41" s="52">
        <f>E43+E48+E50+E53</f>
        <v>20323</v>
      </c>
    </row>
    <row r="42" spans="1:5" s="17" customFormat="1" ht="25.5">
      <c r="A42" s="26" t="s">
        <v>100</v>
      </c>
      <c r="B42" s="1" t="s">
        <v>337</v>
      </c>
      <c r="C42" s="27">
        <f>C43</f>
        <v>15320</v>
      </c>
      <c r="D42" s="27">
        <f>D43</f>
        <v>19340</v>
      </c>
      <c r="E42" s="27">
        <f>E43</f>
        <v>20110</v>
      </c>
    </row>
    <row r="43" spans="1:5" s="15" customFormat="1" ht="24.75" customHeight="1">
      <c r="A43" s="26" t="s">
        <v>100</v>
      </c>
      <c r="B43" s="30" t="s">
        <v>352</v>
      </c>
      <c r="C43" s="27">
        <f>C44+C46</f>
        <v>15320</v>
      </c>
      <c r="D43" s="27">
        <f>D44+D46</f>
        <v>19340</v>
      </c>
      <c r="E43" s="27">
        <f>E44+E46</f>
        <v>20110</v>
      </c>
    </row>
    <row r="44" spans="1:5" s="15" customFormat="1" ht="25.5">
      <c r="A44" s="26" t="s">
        <v>340</v>
      </c>
      <c r="B44" s="30" t="s">
        <v>338</v>
      </c>
      <c r="C44" s="27">
        <f>C45</f>
        <v>11337</v>
      </c>
      <c r="D44" s="27">
        <f>D45</f>
        <v>14312</v>
      </c>
      <c r="E44" s="27">
        <f>E45</f>
        <v>14881</v>
      </c>
    </row>
    <row r="45" spans="1:5" s="15" customFormat="1" ht="27" customHeight="1">
      <c r="A45" s="26" t="s">
        <v>340</v>
      </c>
      <c r="B45" s="30" t="s">
        <v>339</v>
      </c>
      <c r="C45" s="27">
        <v>11337</v>
      </c>
      <c r="D45" s="10">
        <v>14312</v>
      </c>
      <c r="E45" s="10">
        <v>14881</v>
      </c>
    </row>
    <row r="46" spans="1:5" s="15" customFormat="1" ht="27" customHeight="1">
      <c r="A46" s="26" t="s">
        <v>342</v>
      </c>
      <c r="B46" s="30" t="s">
        <v>341</v>
      </c>
      <c r="C46" s="27">
        <f>C47</f>
        <v>3983</v>
      </c>
      <c r="D46" s="27">
        <f>D47</f>
        <v>5028</v>
      </c>
      <c r="E46" s="27">
        <f>E47</f>
        <v>5229</v>
      </c>
    </row>
    <row r="47" spans="1:5" s="15" customFormat="1" ht="49.5" customHeight="1">
      <c r="A47" s="26" t="s">
        <v>344</v>
      </c>
      <c r="B47" s="30" t="s">
        <v>343</v>
      </c>
      <c r="C47" s="27">
        <v>3983</v>
      </c>
      <c r="D47" s="10">
        <v>5028</v>
      </c>
      <c r="E47" s="10">
        <v>5229</v>
      </c>
    </row>
    <row r="48" spans="1:5" s="15" customFormat="1" ht="12.75">
      <c r="A48" s="26" t="s">
        <v>17</v>
      </c>
      <c r="B48" s="1" t="s">
        <v>18</v>
      </c>
      <c r="C48" s="27">
        <f>C49</f>
        <v>19570</v>
      </c>
      <c r="D48" s="27">
        <f>D49</f>
        <v>4750</v>
      </c>
      <c r="E48" s="27">
        <f>E49</f>
        <v>0</v>
      </c>
    </row>
    <row r="49" spans="1:5" s="15" customFormat="1" ht="12.75">
      <c r="A49" s="26" t="s">
        <v>346</v>
      </c>
      <c r="B49" s="1" t="s">
        <v>345</v>
      </c>
      <c r="C49" s="27">
        <v>19570</v>
      </c>
      <c r="D49" s="10">
        <v>4750</v>
      </c>
      <c r="E49" s="10">
        <v>0</v>
      </c>
    </row>
    <row r="50" spans="1:5" s="15" customFormat="1" ht="12.75">
      <c r="A50" s="26" t="s">
        <v>19</v>
      </c>
      <c r="B50" s="1" t="s">
        <v>347</v>
      </c>
      <c r="C50" s="27">
        <f>C51</f>
        <v>10</v>
      </c>
      <c r="D50" s="27">
        <f>D51</f>
        <v>10</v>
      </c>
      <c r="E50" s="27">
        <f>E51</f>
        <v>10</v>
      </c>
    </row>
    <row r="51" spans="1:5" s="15" customFormat="1" ht="12.75">
      <c r="A51" s="26" t="s">
        <v>19</v>
      </c>
      <c r="B51" s="1" t="s">
        <v>348</v>
      </c>
      <c r="C51" s="27">
        <v>10</v>
      </c>
      <c r="D51" s="10">
        <v>10</v>
      </c>
      <c r="E51" s="10">
        <v>10</v>
      </c>
    </row>
    <row r="52" spans="1:5" s="15" customFormat="1" ht="18" customHeight="1">
      <c r="A52" s="26" t="s">
        <v>350</v>
      </c>
      <c r="B52" s="1" t="s">
        <v>349</v>
      </c>
      <c r="C52" s="27">
        <f>C53</f>
        <v>401</v>
      </c>
      <c r="D52" s="27">
        <f>D53</f>
        <v>202</v>
      </c>
      <c r="E52" s="27">
        <f>E53</f>
        <v>203</v>
      </c>
    </row>
    <row r="53" spans="1:5" s="15" customFormat="1" ht="25.5">
      <c r="A53" s="26" t="s">
        <v>20</v>
      </c>
      <c r="B53" s="1" t="s">
        <v>21</v>
      </c>
      <c r="C53" s="27">
        <v>401</v>
      </c>
      <c r="D53" s="10">
        <v>202</v>
      </c>
      <c r="E53" s="10">
        <v>203</v>
      </c>
    </row>
    <row r="54" spans="1:5" s="17" customFormat="1" ht="12.75">
      <c r="A54" s="28" t="s">
        <v>22</v>
      </c>
      <c r="B54" s="29" t="s">
        <v>23</v>
      </c>
      <c r="C54" s="52">
        <f>C55+C57+C60</f>
        <v>26201</v>
      </c>
      <c r="D54" s="52">
        <f>D55+D57+D60</f>
        <v>26365</v>
      </c>
      <c r="E54" s="52">
        <f>E55+E57+E60</f>
        <v>26440</v>
      </c>
    </row>
    <row r="55" spans="1:5" s="15" customFormat="1" ht="12.75">
      <c r="A55" s="26" t="s">
        <v>24</v>
      </c>
      <c r="B55" s="1" t="s">
        <v>25</v>
      </c>
      <c r="C55" s="27">
        <f>C56</f>
        <v>4050</v>
      </c>
      <c r="D55" s="27">
        <f>D56</f>
        <v>4090</v>
      </c>
      <c r="E55" s="27">
        <f>E56</f>
        <v>4120</v>
      </c>
    </row>
    <row r="56" spans="1:5" s="15" customFormat="1" ht="30" customHeight="1">
      <c r="A56" s="26" t="s">
        <v>26</v>
      </c>
      <c r="B56" s="57" t="s">
        <v>27</v>
      </c>
      <c r="C56" s="27">
        <v>4050</v>
      </c>
      <c r="D56" s="10">
        <v>4090</v>
      </c>
      <c r="E56" s="10">
        <v>4120</v>
      </c>
    </row>
    <row r="57" spans="1:5" s="15" customFormat="1" ht="12.75">
      <c r="A57" s="26" t="s">
        <v>28</v>
      </c>
      <c r="B57" s="57" t="s">
        <v>203</v>
      </c>
      <c r="C57" s="27">
        <f>C58+C59</f>
        <v>1401</v>
      </c>
      <c r="D57" s="27">
        <f>D58+D59</f>
        <v>1480</v>
      </c>
      <c r="E57" s="27">
        <f>E58+E59</f>
        <v>1500</v>
      </c>
    </row>
    <row r="58" spans="1:6" s="15" customFormat="1" ht="12.75">
      <c r="A58" s="26" t="s">
        <v>29</v>
      </c>
      <c r="B58" s="57" t="s">
        <v>204</v>
      </c>
      <c r="C58" s="27">
        <v>356</v>
      </c>
      <c r="D58" s="10">
        <v>376</v>
      </c>
      <c r="E58" s="10">
        <v>381</v>
      </c>
      <c r="F58" s="55"/>
    </row>
    <row r="59" spans="1:5" s="15" customFormat="1" ht="12.75">
      <c r="A59" s="26" t="s">
        <v>30</v>
      </c>
      <c r="B59" s="57" t="s">
        <v>205</v>
      </c>
      <c r="C59" s="27">
        <v>1045</v>
      </c>
      <c r="D59" s="10">
        <v>1104</v>
      </c>
      <c r="E59" s="10">
        <v>1119</v>
      </c>
    </row>
    <row r="60" spans="1:5" s="15" customFormat="1" ht="12.75">
      <c r="A60" s="26" t="s">
        <v>31</v>
      </c>
      <c r="B60" s="1" t="s">
        <v>32</v>
      </c>
      <c r="C60" s="27">
        <f>C61+C63</f>
        <v>20750</v>
      </c>
      <c r="D60" s="27">
        <f>D61+D63</f>
        <v>20795</v>
      </c>
      <c r="E60" s="27">
        <f>E61+E63</f>
        <v>20820</v>
      </c>
    </row>
    <row r="61" spans="1:5" s="15" customFormat="1" ht="12.75">
      <c r="A61" s="26" t="s">
        <v>354</v>
      </c>
      <c r="B61" s="1" t="s">
        <v>353</v>
      </c>
      <c r="C61" s="27">
        <f>C62</f>
        <v>15860</v>
      </c>
      <c r="D61" s="27">
        <f>D62</f>
        <v>15900</v>
      </c>
      <c r="E61" s="27">
        <f>E62</f>
        <v>15910</v>
      </c>
    </row>
    <row r="62" spans="1:5" s="15" customFormat="1" ht="25.5">
      <c r="A62" s="26" t="s">
        <v>35</v>
      </c>
      <c r="B62" s="1" t="s">
        <v>36</v>
      </c>
      <c r="C62" s="27">
        <v>15860</v>
      </c>
      <c r="D62" s="10">
        <v>15900</v>
      </c>
      <c r="E62" s="10">
        <v>15910</v>
      </c>
    </row>
    <row r="63" spans="1:5" s="15" customFormat="1" ht="12.75">
      <c r="A63" s="26" t="s">
        <v>356</v>
      </c>
      <c r="B63" s="1" t="s">
        <v>355</v>
      </c>
      <c r="C63" s="27">
        <f>C64</f>
        <v>4890</v>
      </c>
      <c r="D63" s="27">
        <f>D64</f>
        <v>4895</v>
      </c>
      <c r="E63" s="27">
        <f>E64</f>
        <v>4910</v>
      </c>
    </row>
    <row r="64" spans="1:5" s="15" customFormat="1" ht="25.5">
      <c r="A64" s="26" t="s">
        <v>33</v>
      </c>
      <c r="B64" s="1" t="s">
        <v>34</v>
      </c>
      <c r="C64" s="27">
        <v>4890</v>
      </c>
      <c r="D64" s="10">
        <v>4895</v>
      </c>
      <c r="E64" s="10">
        <v>4910</v>
      </c>
    </row>
    <row r="65" spans="1:5" s="17" customFormat="1" ht="12.75">
      <c r="A65" s="28" t="s">
        <v>37</v>
      </c>
      <c r="B65" s="29" t="s">
        <v>38</v>
      </c>
      <c r="C65" s="52">
        <f aca="true" t="shared" si="0" ref="C65:E66">C66</f>
        <v>6210</v>
      </c>
      <c r="D65" s="52">
        <f t="shared" si="0"/>
        <v>6210</v>
      </c>
      <c r="E65" s="52">
        <f t="shared" si="0"/>
        <v>6210</v>
      </c>
    </row>
    <row r="66" spans="1:5" s="15" customFormat="1" ht="31.5" customHeight="1">
      <c r="A66" s="26" t="s">
        <v>358</v>
      </c>
      <c r="B66" s="1" t="s">
        <v>357</v>
      </c>
      <c r="C66" s="27">
        <f t="shared" si="0"/>
        <v>6210</v>
      </c>
      <c r="D66" s="27">
        <f t="shared" si="0"/>
        <v>6210</v>
      </c>
      <c r="E66" s="27">
        <f t="shared" si="0"/>
        <v>6210</v>
      </c>
    </row>
    <row r="67" spans="1:5" s="15" customFormat="1" ht="38.25">
      <c r="A67" s="26" t="s">
        <v>39</v>
      </c>
      <c r="B67" s="1" t="s">
        <v>40</v>
      </c>
      <c r="C67" s="27">
        <v>6210</v>
      </c>
      <c r="D67" s="10">
        <v>6210</v>
      </c>
      <c r="E67" s="10">
        <v>6210</v>
      </c>
    </row>
    <row r="68" spans="1:5" s="15" customFormat="1" ht="25.5" hidden="1">
      <c r="A68" s="26" t="s">
        <v>41</v>
      </c>
      <c r="B68" s="1" t="s">
        <v>42</v>
      </c>
      <c r="C68" s="27">
        <f>C69</f>
        <v>0</v>
      </c>
      <c r="D68" s="27">
        <f>D69</f>
        <v>0</v>
      </c>
      <c r="E68" s="27">
        <f>E69</f>
        <v>0</v>
      </c>
    </row>
    <row r="69" spans="1:5" s="15" customFormat="1" ht="25.5" hidden="1">
      <c r="A69" s="26" t="s">
        <v>43</v>
      </c>
      <c r="B69" s="1" t="s">
        <v>44</v>
      </c>
      <c r="C69" s="27">
        <v>0</v>
      </c>
      <c r="D69" s="10">
        <v>0</v>
      </c>
      <c r="E69" s="10">
        <v>0</v>
      </c>
    </row>
    <row r="70" spans="1:5" s="17" customFormat="1" ht="26.25" customHeight="1">
      <c r="A70" s="28" t="s">
        <v>45</v>
      </c>
      <c r="B70" s="29"/>
      <c r="C70" s="58">
        <f>C71+C84+C93+C101+C110+C159</f>
        <v>31688</v>
      </c>
      <c r="D70" s="58">
        <f>D71+D84+D93+D101+D110+D159</f>
        <v>32208</v>
      </c>
      <c r="E70" s="58">
        <f>E71+E84+E93+E101+E110+E159</f>
        <v>33295</v>
      </c>
    </row>
    <row r="71" spans="1:5" s="17" customFormat="1" ht="25.5">
      <c r="A71" s="28" t="s">
        <v>46</v>
      </c>
      <c r="B71" s="29" t="s">
        <v>47</v>
      </c>
      <c r="C71" s="52">
        <f>C72+C80+C81</f>
        <v>24664</v>
      </c>
      <c r="D71" s="52">
        <f>D72+D80+D81</f>
        <v>25519</v>
      </c>
      <c r="E71" s="52">
        <f>E72+E80+E81</f>
        <v>26449</v>
      </c>
    </row>
    <row r="72" spans="1:5" s="15" customFormat="1" ht="63" customHeight="1">
      <c r="A72" s="26" t="s">
        <v>215</v>
      </c>
      <c r="B72" s="1" t="s">
        <v>48</v>
      </c>
      <c r="C72" s="27">
        <f>C73+C75+C78</f>
        <v>23464</v>
      </c>
      <c r="D72" s="27">
        <f>D73+D75+D78</f>
        <v>24470</v>
      </c>
      <c r="E72" s="27">
        <f>E73+E75+E78</f>
        <v>25522</v>
      </c>
    </row>
    <row r="73" spans="1:5" s="15" customFormat="1" ht="51" customHeight="1">
      <c r="A73" s="26" t="s">
        <v>360</v>
      </c>
      <c r="B73" s="1" t="s">
        <v>359</v>
      </c>
      <c r="C73" s="27">
        <f>C74</f>
        <v>22412</v>
      </c>
      <c r="D73" s="27">
        <f>D74</f>
        <v>23501</v>
      </c>
      <c r="E73" s="27">
        <f>E74</f>
        <v>24511</v>
      </c>
    </row>
    <row r="74" spans="1:5" s="15" customFormat="1" ht="59.25" customHeight="1">
      <c r="A74" s="26" t="s">
        <v>216</v>
      </c>
      <c r="B74" s="1" t="s">
        <v>49</v>
      </c>
      <c r="C74" s="27">
        <v>22412</v>
      </c>
      <c r="D74" s="10">
        <v>23501</v>
      </c>
      <c r="E74" s="10">
        <v>24511</v>
      </c>
    </row>
    <row r="75" spans="1:5" s="15" customFormat="1" ht="59.25" customHeight="1">
      <c r="A75" s="56" t="s">
        <v>362</v>
      </c>
      <c r="B75" s="1" t="s">
        <v>361</v>
      </c>
      <c r="C75" s="27">
        <f>C76</f>
        <v>244</v>
      </c>
      <c r="D75" s="27">
        <f>D76</f>
        <v>129</v>
      </c>
      <c r="E75" s="27">
        <f>E76</f>
        <v>135</v>
      </c>
    </row>
    <row r="76" spans="1:5" s="15" customFormat="1" ht="51">
      <c r="A76" s="26" t="s">
        <v>50</v>
      </c>
      <c r="B76" s="1" t="s">
        <v>51</v>
      </c>
      <c r="C76" s="27">
        <v>244</v>
      </c>
      <c r="D76" s="10">
        <v>129</v>
      </c>
      <c r="E76" s="10">
        <v>135</v>
      </c>
    </row>
    <row r="77" spans="1:5" s="15" customFormat="1" ht="51" hidden="1">
      <c r="A77" s="26" t="s">
        <v>52</v>
      </c>
      <c r="B77" s="1" t="s">
        <v>53</v>
      </c>
      <c r="C77" s="27">
        <v>0</v>
      </c>
      <c r="D77" s="10">
        <v>0</v>
      </c>
      <c r="E77" s="10">
        <v>0</v>
      </c>
    </row>
    <row r="78" spans="1:5" s="15" customFormat="1" ht="36.75" customHeight="1">
      <c r="A78" s="26" t="s">
        <v>364</v>
      </c>
      <c r="B78" s="1" t="s">
        <v>363</v>
      </c>
      <c r="C78" s="27">
        <f>C79</f>
        <v>808</v>
      </c>
      <c r="D78" s="27">
        <f>D79</f>
        <v>840</v>
      </c>
      <c r="E78" s="27">
        <f>E79</f>
        <v>876</v>
      </c>
    </row>
    <row r="79" spans="1:5" s="15" customFormat="1" ht="25.5">
      <c r="A79" s="26" t="s">
        <v>54</v>
      </c>
      <c r="B79" s="1" t="s">
        <v>55</v>
      </c>
      <c r="C79" s="27">
        <v>808</v>
      </c>
      <c r="D79" s="10">
        <v>840</v>
      </c>
      <c r="E79" s="10">
        <v>876</v>
      </c>
    </row>
    <row r="80" spans="1:5" s="15" customFormat="1" ht="38.25" hidden="1">
      <c r="A80" s="26" t="s">
        <v>56</v>
      </c>
      <c r="B80" s="1" t="s">
        <v>57</v>
      </c>
      <c r="C80" s="27">
        <v>0</v>
      </c>
      <c r="D80" s="10">
        <v>0</v>
      </c>
      <c r="E80" s="10">
        <v>0</v>
      </c>
    </row>
    <row r="81" spans="1:5" s="15" customFormat="1" ht="60" customHeight="1">
      <c r="A81" s="59" t="s">
        <v>217</v>
      </c>
      <c r="B81" s="1" t="s">
        <v>58</v>
      </c>
      <c r="C81" s="27">
        <f aca="true" t="shared" si="1" ref="C81:E82">C82</f>
        <v>1200</v>
      </c>
      <c r="D81" s="27">
        <f t="shared" si="1"/>
        <v>1049</v>
      </c>
      <c r="E81" s="27">
        <f t="shared" si="1"/>
        <v>927</v>
      </c>
    </row>
    <row r="82" spans="1:5" s="15" customFormat="1" ht="60" customHeight="1">
      <c r="A82" s="60" t="s">
        <v>366</v>
      </c>
      <c r="B82" s="1" t="s">
        <v>365</v>
      </c>
      <c r="C82" s="27">
        <f t="shared" si="1"/>
        <v>1200</v>
      </c>
      <c r="D82" s="27">
        <f t="shared" si="1"/>
        <v>1049</v>
      </c>
      <c r="E82" s="27">
        <f t="shared" si="1"/>
        <v>927</v>
      </c>
    </row>
    <row r="83" spans="1:5" s="15" customFormat="1" ht="58.5" customHeight="1">
      <c r="A83" s="59" t="s">
        <v>59</v>
      </c>
      <c r="B83" s="1" t="s">
        <v>60</v>
      </c>
      <c r="C83" s="27">
        <v>1200</v>
      </c>
      <c r="D83" s="10">
        <v>1049</v>
      </c>
      <c r="E83" s="10">
        <v>927</v>
      </c>
    </row>
    <row r="84" spans="1:5" s="17" customFormat="1" ht="12.75">
      <c r="A84" s="28" t="s">
        <v>61</v>
      </c>
      <c r="B84" s="29" t="s">
        <v>62</v>
      </c>
      <c r="C84" s="52">
        <f>C85</f>
        <v>2947</v>
      </c>
      <c r="D84" s="52">
        <f>D85</f>
        <v>3065</v>
      </c>
      <c r="E84" s="52">
        <f>E85</f>
        <v>3188</v>
      </c>
    </row>
    <row r="85" spans="1:5" s="15" customFormat="1" ht="12.75">
      <c r="A85" s="26" t="s">
        <v>63</v>
      </c>
      <c r="B85" s="1" t="s">
        <v>64</v>
      </c>
      <c r="C85" s="27">
        <f>C86+C88+C89+C92</f>
        <v>2947</v>
      </c>
      <c r="D85" s="27">
        <f>D86+D88+D89+D92</f>
        <v>3065</v>
      </c>
      <c r="E85" s="27">
        <f>E86+E88+E89+E92</f>
        <v>3188</v>
      </c>
    </row>
    <row r="86" spans="1:5" s="15" customFormat="1" ht="25.5">
      <c r="A86" s="26" t="s">
        <v>65</v>
      </c>
      <c r="B86" s="1" t="s">
        <v>66</v>
      </c>
      <c r="C86" s="27">
        <v>1746</v>
      </c>
      <c r="D86" s="10">
        <v>1816</v>
      </c>
      <c r="E86" s="10">
        <v>1889</v>
      </c>
    </row>
    <row r="87" spans="1:5" s="15" customFormat="1" ht="25.5" hidden="1">
      <c r="A87" s="26" t="s">
        <v>67</v>
      </c>
      <c r="B87" s="1" t="s">
        <v>68</v>
      </c>
      <c r="C87" s="27">
        <v>0</v>
      </c>
      <c r="D87" s="10">
        <v>0</v>
      </c>
      <c r="E87" s="10">
        <v>0</v>
      </c>
    </row>
    <row r="88" spans="1:5" s="15" customFormat="1" ht="12.75">
      <c r="A88" s="26" t="s">
        <v>69</v>
      </c>
      <c r="B88" s="1" t="s">
        <v>70</v>
      </c>
      <c r="C88" s="27">
        <v>499</v>
      </c>
      <c r="D88" s="10">
        <v>519</v>
      </c>
      <c r="E88" s="10">
        <v>540</v>
      </c>
    </row>
    <row r="89" spans="1:5" s="15" customFormat="1" ht="12.75">
      <c r="A89" s="26" t="s">
        <v>71</v>
      </c>
      <c r="B89" s="1" t="s">
        <v>72</v>
      </c>
      <c r="C89" s="27">
        <f>C90+C91</f>
        <v>701</v>
      </c>
      <c r="D89" s="27">
        <f>D90+D91</f>
        <v>730</v>
      </c>
      <c r="E89" s="27">
        <f>E90+E91</f>
        <v>759</v>
      </c>
    </row>
    <row r="90" spans="1:5" s="15" customFormat="1" ht="12.75">
      <c r="A90" s="26" t="s">
        <v>370</v>
      </c>
      <c r="B90" s="1" t="s">
        <v>367</v>
      </c>
      <c r="C90" s="27">
        <v>692</v>
      </c>
      <c r="D90" s="10">
        <v>720</v>
      </c>
      <c r="E90" s="10">
        <v>749</v>
      </c>
    </row>
    <row r="91" spans="1:5" s="15" customFormat="1" ht="12.75">
      <c r="A91" s="26" t="s">
        <v>369</v>
      </c>
      <c r="B91" s="1" t="s">
        <v>368</v>
      </c>
      <c r="C91" s="27">
        <v>9</v>
      </c>
      <c r="D91" s="10">
        <v>10</v>
      </c>
      <c r="E91" s="10">
        <v>10</v>
      </c>
    </row>
    <row r="92" spans="1:5" s="15" customFormat="1" ht="32.25" customHeight="1">
      <c r="A92" s="26" t="s">
        <v>419</v>
      </c>
      <c r="B92" s="1" t="s">
        <v>420</v>
      </c>
      <c r="C92" s="27">
        <v>1</v>
      </c>
      <c r="D92" s="10">
        <v>0</v>
      </c>
      <c r="E92" s="10">
        <v>0</v>
      </c>
    </row>
    <row r="93" spans="1:5" s="17" customFormat="1" ht="16.5" customHeight="1">
      <c r="A93" s="28" t="s">
        <v>325</v>
      </c>
      <c r="B93" s="29" t="s">
        <v>73</v>
      </c>
      <c r="C93" s="54">
        <f>C95+C98</f>
        <v>1525</v>
      </c>
      <c r="D93" s="54">
        <f>D95+D98</f>
        <v>1526</v>
      </c>
      <c r="E93" s="54">
        <f>E95+E98</f>
        <v>1527</v>
      </c>
    </row>
    <row r="94" spans="1:5" s="15" customFormat="1" ht="38.25" hidden="1">
      <c r="A94" s="26" t="s">
        <v>74</v>
      </c>
      <c r="B94" s="1" t="s">
        <v>75</v>
      </c>
      <c r="C94" s="27">
        <v>0</v>
      </c>
      <c r="D94" s="10">
        <v>0</v>
      </c>
      <c r="E94" s="10">
        <v>0</v>
      </c>
    </row>
    <row r="95" spans="1:5" s="15" customFormat="1" ht="12.75">
      <c r="A95" s="26" t="s">
        <v>372</v>
      </c>
      <c r="B95" s="1" t="s">
        <v>371</v>
      </c>
      <c r="C95" s="27">
        <f aca="true" t="shared" si="2" ref="C95:E96">C96</f>
        <v>35</v>
      </c>
      <c r="D95" s="27">
        <f t="shared" si="2"/>
        <v>36</v>
      </c>
      <c r="E95" s="27">
        <f t="shared" si="2"/>
        <v>37</v>
      </c>
    </row>
    <row r="96" spans="1:5" s="15" customFormat="1" ht="12.75">
      <c r="A96" s="26" t="s">
        <v>374</v>
      </c>
      <c r="B96" s="1" t="s">
        <v>373</v>
      </c>
      <c r="C96" s="27">
        <f t="shared" si="2"/>
        <v>35</v>
      </c>
      <c r="D96" s="27">
        <f t="shared" si="2"/>
        <v>36</v>
      </c>
      <c r="E96" s="27">
        <f t="shared" si="2"/>
        <v>37</v>
      </c>
    </row>
    <row r="97" spans="1:5" s="15" customFormat="1" ht="29.25" customHeight="1">
      <c r="A97" s="26" t="s">
        <v>76</v>
      </c>
      <c r="B97" s="1" t="s">
        <v>77</v>
      </c>
      <c r="C97" s="27">
        <v>35</v>
      </c>
      <c r="D97" s="10">
        <v>36</v>
      </c>
      <c r="E97" s="10">
        <v>37</v>
      </c>
    </row>
    <row r="98" spans="1:5" s="15" customFormat="1" ht="24" customHeight="1">
      <c r="A98" s="26" t="s">
        <v>376</v>
      </c>
      <c r="B98" s="1" t="s">
        <v>375</v>
      </c>
      <c r="C98" s="27">
        <f aca="true" t="shared" si="3" ref="C98:E99">C99</f>
        <v>1490</v>
      </c>
      <c r="D98" s="27">
        <f t="shared" si="3"/>
        <v>1490</v>
      </c>
      <c r="E98" s="27">
        <f t="shared" si="3"/>
        <v>1490</v>
      </c>
    </row>
    <row r="99" spans="1:5" s="15" customFormat="1" ht="24" customHeight="1">
      <c r="A99" s="26" t="s">
        <v>378</v>
      </c>
      <c r="B99" s="1" t="s">
        <v>377</v>
      </c>
      <c r="C99" s="27">
        <f t="shared" si="3"/>
        <v>1490</v>
      </c>
      <c r="D99" s="27">
        <f t="shared" si="3"/>
        <v>1490</v>
      </c>
      <c r="E99" s="27">
        <f t="shared" si="3"/>
        <v>1490</v>
      </c>
    </row>
    <row r="100" spans="1:5" s="15" customFormat="1" ht="12.75">
      <c r="A100" s="26" t="s">
        <v>78</v>
      </c>
      <c r="B100" s="1" t="s">
        <v>79</v>
      </c>
      <c r="C100" s="27">
        <v>1490</v>
      </c>
      <c r="D100" s="10">
        <v>1490</v>
      </c>
      <c r="E100" s="10">
        <v>1490</v>
      </c>
    </row>
    <row r="101" spans="1:5" s="17" customFormat="1" ht="12.75">
      <c r="A101" s="28" t="s">
        <v>80</v>
      </c>
      <c r="B101" s="29" t="s">
        <v>81</v>
      </c>
      <c r="C101" s="52">
        <f>C103+C104+C109</f>
        <v>863</v>
      </c>
      <c r="D101" s="52">
        <f>D103+D104+D109</f>
        <v>636</v>
      </c>
      <c r="E101" s="52">
        <f>E103+E104+E109</f>
        <v>636</v>
      </c>
    </row>
    <row r="102" spans="1:5" s="15" customFormat="1" ht="12.75">
      <c r="A102" s="26" t="s">
        <v>380</v>
      </c>
      <c r="B102" s="1" t="s">
        <v>379</v>
      </c>
      <c r="C102" s="27">
        <f>C103</f>
        <v>56</v>
      </c>
      <c r="D102" s="27">
        <f>D103</f>
        <v>56</v>
      </c>
      <c r="E102" s="27">
        <f>E103</f>
        <v>56</v>
      </c>
    </row>
    <row r="103" spans="1:5" s="15" customFormat="1" ht="12.75">
      <c r="A103" s="26" t="s">
        <v>82</v>
      </c>
      <c r="B103" s="1" t="s">
        <v>83</v>
      </c>
      <c r="C103" s="27">
        <v>56</v>
      </c>
      <c r="D103" s="10">
        <v>56</v>
      </c>
      <c r="E103" s="10">
        <v>56</v>
      </c>
    </row>
    <row r="104" spans="1:5" s="15" customFormat="1" ht="60" customHeight="1">
      <c r="A104" s="26" t="s">
        <v>84</v>
      </c>
      <c r="B104" s="1" t="s">
        <v>85</v>
      </c>
      <c r="C104" s="27">
        <f aca="true" t="shared" si="4" ref="C104:E105">C105</f>
        <v>167</v>
      </c>
      <c r="D104" s="27">
        <f t="shared" si="4"/>
        <v>0</v>
      </c>
      <c r="E104" s="27">
        <f t="shared" si="4"/>
        <v>0</v>
      </c>
    </row>
    <row r="105" spans="1:5" s="15" customFormat="1" ht="63.75">
      <c r="A105" s="26" t="s">
        <v>218</v>
      </c>
      <c r="B105" s="1" t="s">
        <v>86</v>
      </c>
      <c r="C105" s="27">
        <f t="shared" si="4"/>
        <v>167</v>
      </c>
      <c r="D105" s="27">
        <f t="shared" si="4"/>
        <v>0</v>
      </c>
      <c r="E105" s="27">
        <f t="shared" si="4"/>
        <v>0</v>
      </c>
    </row>
    <row r="106" spans="1:5" s="15" customFormat="1" ht="63.75">
      <c r="A106" s="26" t="s">
        <v>219</v>
      </c>
      <c r="B106" s="1" t="s">
        <v>87</v>
      </c>
      <c r="C106" s="27">
        <v>167</v>
      </c>
      <c r="D106" s="10">
        <v>0</v>
      </c>
      <c r="E106" s="10">
        <v>0</v>
      </c>
    </row>
    <row r="107" spans="1:5" s="15" customFormat="1" ht="30" customHeight="1">
      <c r="A107" s="26" t="s">
        <v>382</v>
      </c>
      <c r="B107" s="1" t="s">
        <v>381</v>
      </c>
      <c r="C107" s="27">
        <f aca="true" t="shared" si="5" ref="C107:E108">C108</f>
        <v>640</v>
      </c>
      <c r="D107" s="27">
        <f t="shared" si="5"/>
        <v>580</v>
      </c>
      <c r="E107" s="27">
        <f t="shared" si="5"/>
        <v>580</v>
      </c>
    </row>
    <row r="108" spans="1:5" s="15" customFormat="1" ht="30" customHeight="1">
      <c r="A108" s="26" t="s">
        <v>384</v>
      </c>
      <c r="B108" s="1" t="s">
        <v>383</v>
      </c>
      <c r="C108" s="27">
        <f t="shared" si="5"/>
        <v>640</v>
      </c>
      <c r="D108" s="27">
        <f t="shared" si="5"/>
        <v>580</v>
      </c>
      <c r="E108" s="27">
        <f t="shared" si="5"/>
        <v>580</v>
      </c>
    </row>
    <row r="109" spans="1:5" s="15" customFormat="1" ht="38.25">
      <c r="A109" s="26" t="s">
        <v>88</v>
      </c>
      <c r="B109" s="1" t="s">
        <v>89</v>
      </c>
      <c r="C109" s="27">
        <v>640</v>
      </c>
      <c r="D109" s="10">
        <v>580</v>
      </c>
      <c r="E109" s="10">
        <v>580</v>
      </c>
    </row>
    <row r="110" spans="1:5" s="17" customFormat="1" ht="12.75">
      <c r="A110" s="28" t="s">
        <v>90</v>
      </c>
      <c r="B110" s="29" t="s">
        <v>91</v>
      </c>
      <c r="C110" s="52">
        <f>C111+C143+C145+C148</f>
        <v>1175</v>
      </c>
      <c r="D110" s="52">
        <f>D111+D143+D145+D148</f>
        <v>948</v>
      </c>
      <c r="E110" s="52">
        <f>E111+E143+E145+E148</f>
        <v>981</v>
      </c>
    </row>
    <row r="111" spans="1:5" s="15" customFormat="1" ht="25.5">
      <c r="A111" s="26" t="s">
        <v>222</v>
      </c>
      <c r="B111" s="1" t="s">
        <v>223</v>
      </c>
      <c r="C111" s="27">
        <f>C112+C115+C123+C127+C129+C131+C135+C137+C140</f>
        <v>100</v>
      </c>
      <c r="D111" s="27">
        <f>D112+D115+D123+D127+D129+D131+D135+D137+D140</f>
        <v>230</v>
      </c>
      <c r="E111" s="27">
        <f>E112+E115+E123+E127+E129+E131+E135+E137+E140</f>
        <v>250</v>
      </c>
    </row>
    <row r="112" spans="1:5" s="15" customFormat="1" ht="43.5" customHeight="1">
      <c r="A112" s="61" t="s">
        <v>386</v>
      </c>
      <c r="B112" s="1" t="s">
        <v>385</v>
      </c>
      <c r="C112" s="27">
        <f>C113</f>
        <v>3</v>
      </c>
      <c r="D112" s="27">
        <f>D113</f>
        <v>0</v>
      </c>
      <c r="E112" s="27">
        <f>E113</f>
        <v>0</v>
      </c>
    </row>
    <row r="113" spans="1:5" s="15" customFormat="1" ht="51">
      <c r="A113" s="62" t="s">
        <v>224</v>
      </c>
      <c r="B113" s="63" t="s">
        <v>225</v>
      </c>
      <c r="C113" s="27">
        <v>3</v>
      </c>
      <c r="D113" s="10">
        <v>0</v>
      </c>
      <c r="E113" s="10">
        <v>0</v>
      </c>
    </row>
    <row r="114" spans="1:5" s="15" customFormat="1" ht="12.75" hidden="1">
      <c r="A114" s="64"/>
      <c r="B114" s="65"/>
      <c r="C114" s="27"/>
      <c r="D114" s="10"/>
      <c r="E114" s="10"/>
    </row>
    <row r="115" spans="1:5" s="15" customFormat="1" ht="63" customHeight="1">
      <c r="A115" s="64" t="s">
        <v>388</v>
      </c>
      <c r="B115" s="65" t="s">
        <v>387</v>
      </c>
      <c r="C115" s="27">
        <f>C116+C122</f>
        <v>13</v>
      </c>
      <c r="D115" s="27">
        <f>D116+D122</f>
        <v>32</v>
      </c>
      <c r="E115" s="27">
        <f>E116+E122</f>
        <v>33</v>
      </c>
    </row>
    <row r="116" spans="1:5" s="15" customFormat="1" ht="63.75">
      <c r="A116" s="62" t="s">
        <v>226</v>
      </c>
      <c r="B116" s="63" t="s">
        <v>227</v>
      </c>
      <c r="C116" s="27">
        <v>13</v>
      </c>
      <c r="D116" s="27">
        <v>0</v>
      </c>
      <c r="E116" s="27">
        <v>0</v>
      </c>
    </row>
    <row r="117" spans="1:5" s="15" customFormat="1" ht="12.75" customHeight="1" hidden="1">
      <c r="A117" s="66"/>
      <c r="B117" s="1"/>
      <c r="C117" s="27"/>
      <c r="D117" s="10"/>
      <c r="E117" s="10"/>
    </row>
    <row r="118" spans="1:5" s="15" customFormat="1" ht="12.75" hidden="1">
      <c r="A118" s="67"/>
      <c r="B118" s="1"/>
      <c r="C118" s="27"/>
      <c r="D118" s="10"/>
      <c r="E118" s="10"/>
    </row>
    <row r="119" spans="1:5" s="15" customFormat="1" ht="12.75" hidden="1">
      <c r="A119" s="67"/>
      <c r="B119" s="1"/>
      <c r="C119" s="27"/>
      <c r="D119" s="10"/>
      <c r="E119" s="10"/>
    </row>
    <row r="120" spans="1:5" s="15" customFormat="1" ht="12.75" hidden="1">
      <c r="A120" s="67"/>
      <c r="B120" s="1"/>
      <c r="C120" s="27"/>
      <c r="D120" s="10"/>
      <c r="E120" s="10"/>
    </row>
    <row r="121" spans="1:5" s="15" customFormat="1" ht="12.75" hidden="1">
      <c r="A121" s="67"/>
      <c r="B121" s="1"/>
      <c r="C121" s="27"/>
      <c r="D121" s="10"/>
      <c r="E121" s="10"/>
    </row>
    <row r="122" spans="1:5" s="15" customFormat="1" ht="78.75" customHeight="1">
      <c r="A122" s="68" t="s">
        <v>421</v>
      </c>
      <c r="B122" s="63" t="s">
        <v>228</v>
      </c>
      <c r="C122" s="27">
        <v>0</v>
      </c>
      <c r="D122" s="10">
        <v>32</v>
      </c>
      <c r="E122" s="10">
        <v>33</v>
      </c>
    </row>
    <row r="123" spans="1:5" s="15" customFormat="1" ht="48" customHeight="1">
      <c r="A123" s="67" t="s">
        <v>390</v>
      </c>
      <c r="B123" s="1" t="s">
        <v>389</v>
      </c>
      <c r="C123" s="27">
        <f>C124+C126</f>
        <v>2</v>
      </c>
      <c r="D123" s="27">
        <f>D124+D126</f>
        <v>55</v>
      </c>
      <c r="E123" s="27">
        <f>E124+E126</f>
        <v>60</v>
      </c>
    </row>
    <row r="124" spans="1:5" s="15" customFormat="1" ht="51">
      <c r="A124" s="69" t="s">
        <v>229</v>
      </c>
      <c r="B124" s="63" t="s">
        <v>230</v>
      </c>
      <c r="C124" s="27">
        <v>2</v>
      </c>
      <c r="D124" s="27">
        <v>0</v>
      </c>
      <c r="E124" s="27">
        <v>0</v>
      </c>
    </row>
    <row r="125" spans="1:5" s="15" customFormat="1" ht="12.75" hidden="1">
      <c r="A125" s="70"/>
      <c r="B125" s="65"/>
      <c r="C125" s="27"/>
      <c r="D125" s="10"/>
      <c r="E125" s="10"/>
    </row>
    <row r="126" spans="1:5" s="15" customFormat="1" ht="68.25" customHeight="1">
      <c r="A126" s="70" t="s">
        <v>422</v>
      </c>
      <c r="B126" s="63" t="s">
        <v>231</v>
      </c>
      <c r="C126" s="27">
        <v>0</v>
      </c>
      <c r="D126" s="10">
        <v>55</v>
      </c>
      <c r="E126" s="10">
        <v>60</v>
      </c>
    </row>
    <row r="127" spans="1:5" s="15" customFormat="1" ht="52.5" customHeight="1">
      <c r="A127" s="70" t="s">
        <v>423</v>
      </c>
      <c r="B127" s="63" t="s">
        <v>424</v>
      </c>
      <c r="C127" s="27">
        <f>C128</f>
        <v>0</v>
      </c>
      <c r="D127" s="27">
        <f>D128</f>
        <v>26</v>
      </c>
      <c r="E127" s="27">
        <f>E128</f>
        <v>27</v>
      </c>
    </row>
    <row r="128" spans="1:5" s="15" customFormat="1" ht="68.25" customHeight="1">
      <c r="A128" s="71" t="s">
        <v>425</v>
      </c>
      <c r="B128" s="63" t="s">
        <v>232</v>
      </c>
      <c r="C128" s="27">
        <v>0</v>
      </c>
      <c r="D128" s="10">
        <v>26</v>
      </c>
      <c r="E128" s="10">
        <v>27</v>
      </c>
    </row>
    <row r="129" spans="1:5" s="15" customFormat="1" ht="57.75" customHeight="1">
      <c r="A129" s="26" t="s">
        <v>392</v>
      </c>
      <c r="B129" s="1" t="s">
        <v>391</v>
      </c>
      <c r="C129" s="27">
        <f>C130</f>
        <v>6</v>
      </c>
      <c r="D129" s="27">
        <f>D130</f>
        <v>0</v>
      </c>
      <c r="E129" s="27">
        <f>E130</f>
        <v>5</v>
      </c>
    </row>
    <row r="130" spans="1:5" s="15" customFormat="1" ht="79.5" customHeight="1">
      <c r="A130" s="56" t="s">
        <v>394</v>
      </c>
      <c r="B130" s="1" t="s">
        <v>393</v>
      </c>
      <c r="C130" s="27">
        <v>6</v>
      </c>
      <c r="D130" s="10">
        <v>0</v>
      </c>
      <c r="E130" s="10">
        <v>5</v>
      </c>
    </row>
    <row r="131" spans="1:5" s="15" customFormat="1" ht="65.25" customHeight="1">
      <c r="A131" s="56" t="s">
        <v>396</v>
      </c>
      <c r="B131" s="1" t="s">
        <v>395</v>
      </c>
      <c r="C131" s="27">
        <f>C132+C134</f>
        <v>12</v>
      </c>
      <c r="D131" s="27">
        <f>D132+D134</f>
        <v>55</v>
      </c>
      <c r="E131" s="27">
        <f>E132+E134</f>
        <v>60</v>
      </c>
    </row>
    <row r="132" spans="1:5" s="15" customFormat="1" ht="76.5">
      <c r="A132" s="72" t="s">
        <v>233</v>
      </c>
      <c r="B132" s="63" t="s">
        <v>234</v>
      </c>
      <c r="C132" s="27">
        <v>12</v>
      </c>
      <c r="D132" s="10">
        <v>0</v>
      </c>
      <c r="E132" s="10">
        <v>0</v>
      </c>
    </row>
    <row r="133" spans="1:5" s="15" customFormat="1" ht="12.75" hidden="1">
      <c r="A133" s="73"/>
      <c r="B133" s="1"/>
      <c r="C133" s="27"/>
      <c r="D133" s="10"/>
      <c r="E133" s="10"/>
    </row>
    <row r="134" spans="1:5" s="78" customFormat="1" ht="78.75" customHeight="1">
      <c r="A134" s="74" t="s">
        <v>235</v>
      </c>
      <c r="B134" s="75" t="s">
        <v>236</v>
      </c>
      <c r="C134" s="76">
        <v>0</v>
      </c>
      <c r="D134" s="77">
        <v>55</v>
      </c>
      <c r="E134" s="77">
        <v>60</v>
      </c>
    </row>
    <row r="135" spans="1:5" s="78" customFormat="1" ht="54" customHeight="1">
      <c r="A135" s="79" t="s">
        <v>429</v>
      </c>
      <c r="B135" s="80" t="s">
        <v>428</v>
      </c>
      <c r="C135" s="16">
        <f>C136</f>
        <v>2</v>
      </c>
      <c r="D135" s="16">
        <f>D136</f>
        <v>0</v>
      </c>
      <c r="E135" s="16">
        <f>E136</f>
        <v>0</v>
      </c>
    </row>
    <row r="136" spans="1:5" s="78" customFormat="1" ht="78.75" customHeight="1">
      <c r="A136" s="81" t="s">
        <v>427</v>
      </c>
      <c r="B136" s="80" t="s">
        <v>426</v>
      </c>
      <c r="C136" s="16">
        <v>2</v>
      </c>
      <c r="D136" s="82">
        <v>0</v>
      </c>
      <c r="E136" s="82">
        <v>0</v>
      </c>
    </row>
    <row r="137" spans="1:5" s="83" customFormat="1" ht="48" customHeight="1">
      <c r="A137" s="79" t="s">
        <v>398</v>
      </c>
      <c r="B137" s="80" t="s">
        <v>397</v>
      </c>
      <c r="C137" s="16">
        <f>C138+C139</f>
        <v>10</v>
      </c>
      <c r="D137" s="16">
        <f>D138+D139</f>
        <v>20</v>
      </c>
      <c r="E137" s="16">
        <f>E138+E139</f>
        <v>25</v>
      </c>
    </row>
    <row r="138" spans="1:5" s="15" customFormat="1" ht="51">
      <c r="A138" s="69" t="s">
        <v>237</v>
      </c>
      <c r="B138" s="63" t="s">
        <v>244</v>
      </c>
      <c r="C138" s="27">
        <v>10</v>
      </c>
      <c r="D138" s="10">
        <v>10</v>
      </c>
      <c r="E138" s="10">
        <v>15</v>
      </c>
    </row>
    <row r="139" spans="1:5" s="15" customFormat="1" ht="51">
      <c r="A139" s="69" t="s">
        <v>238</v>
      </c>
      <c r="B139" s="63" t="s">
        <v>239</v>
      </c>
      <c r="C139" s="27">
        <v>0</v>
      </c>
      <c r="D139" s="10">
        <v>10</v>
      </c>
      <c r="E139" s="10">
        <v>10</v>
      </c>
    </row>
    <row r="140" spans="1:5" s="15" customFormat="1" ht="60" customHeight="1">
      <c r="A140" s="84" t="s">
        <v>400</v>
      </c>
      <c r="B140" s="63" t="s">
        <v>399</v>
      </c>
      <c r="C140" s="27">
        <f>C141+C142</f>
        <v>52</v>
      </c>
      <c r="D140" s="27">
        <f>D141+D142</f>
        <v>42</v>
      </c>
      <c r="E140" s="27">
        <f>E141+E142</f>
        <v>40</v>
      </c>
    </row>
    <row r="141" spans="1:5" s="15" customFormat="1" ht="63.75">
      <c r="A141" s="35" t="s">
        <v>240</v>
      </c>
      <c r="B141" s="63" t="s">
        <v>245</v>
      </c>
      <c r="C141" s="27">
        <v>52</v>
      </c>
      <c r="D141" s="27">
        <v>10</v>
      </c>
      <c r="E141" s="27">
        <v>10</v>
      </c>
    </row>
    <row r="142" spans="1:5" s="78" customFormat="1" ht="64.5" customHeight="1">
      <c r="A142" s="85" t="s">
        <v>430</v>
      </c>
      <c r="B142" s="86" t="s">
        <v>241</v>
      </c>
      <c r="C142" s="16">
        <v>0</v>
      </c>
      <c r="D142" s="16">
        <v>32</v>
      </c>
      <c r="E142" s="16">
        <v>30</v>
      </c>
    </row>
    <row r="143" spans="1:5" s="83" customFormat="1" ht="28.5" customHeight="1">
      <c r="A143" s="34" t="s">
        <v>402</v>
      </c>
      <c r="B143" s="80" t="s">
        <v>401</v>
      </c>
      <c r="C143" s="16">
        <f>C144</f>
        <v>58</v>
      </c>
      <c r="D143" s="16">
        <f>D144</f>
        <v>137</v>
      </c>
      <c r="E143" s="16">
        <f>E144</f>
        <v>139</v>
      </c>
    </row>
    <row r="144" spans="1:5" s="15" customFormat="1" ht="38.25">
      <c r="A144" s="87" t="s">
        <v>251</v>
      </c>
      <c r="B144" s="63" t="s">
        <v>250</v>
      </c>
      <c r="C144" s="27">
        <v>58</v>
      </c>
      <c r="D144" s="10">
        <v>137</v>
      </c>
      <c r="E144" s="10">
        <v>139</v>
      </c>
    </row>
    <row r="145" spans="1:5" s="15" customFormat="1" ht="78" customHeight="1">
      <c r="A145" s="88" t="s">
        <v>404</v>
      </c>
      <c r="B145" s="63" t="s">
        <v>403</v>
      </c>
      <c r="C145" s="27">
        <f aca="true" t="shared" si="6" ref="C145:E146">C146</f>
        <v>5</v>
      </c>
      <c r="D145" s="27">
        <f t="shared" si="6"/>
        <v>0</v>
      </c>
      <c r="E145" s="27">
        <f t="shared" si="6"/>
        <v>0</v>
      </c>
    </row>
    <row r="146" spans="1:5" s="15" customFormat="1" ht="62.25" customHeight="1">
      <c r="A146" s="88" t="s">
        <v>406</v>
      </c>
      <c r="B146" s="63" t="s">
        <v>405</v>
      </c>
      <c r="C146" s="27">
        <f t="shared" si="6"/>
        <v>5</v>
      </c>
      <c r="D146" s="27">
        <f t="shared" si="6"/>
        <v>0</v>
      </c>
      <c r="E146" s="27">
        <f t="shared" si="6"/>
        <v>0</v>
      </c>
    </row>
    <row r="147" spans="1:5" s="15" customFormat="1" ht="58.5" customHeight="1">
      <c r="A147" s="88" t="s">
        <v>408</v>
      </c>
      <c r="B147" s="63" t="s">
        <v>407</v>
      </c>
      <c r="C147" s="27">
        <v>5</v>
      </c>
      <c r="D147" s="10">
        <v>0</v>
      </c>
      <c r="E147" s="10">
        <v>0</v>
      </c>
    </row>
    <row r="148" spans="1:5" s="15" customFormat="1" ht="25.5">
      <c r="A148" s="87" t="s">
        <v>253</v>
      </c>
      <c r="B148" s="63" t="s">
        <v>252</v>
      </c>
      <c r="C148" s="27">
        <f>C149+C151+C153</f>
        <v>1012</v>
      </c>
      <c r="D148" s="27">
        <f>D149+D151+D153</f>
        <v>581</v>
      </c>
      <c r="E148" s="27">
        <f>E149+E151+E153</f>
        <v>592</v>
      </c>
    </row>
    <row r="149" spans="1:5" s="15" customFormat="1" ht="72.75" customHeight="1">
      <c r="A149" s="88" t="s">
        <v>410</v>
      </c>
      <c r="B149" s="63" t="s">
        <v>409</v>
      </c>
      <c r="C149" s="27">
        <f>C150</f>
        <v>0</v>
      </c>
      <c r="D149" s="27">
        <f>D150</f>
        <v>30</v>
      </c>
      <c r="E149" s="27">
        <f>E150</f>
        <v>30</v>
      </c>
    </row>
    <row r="150" spans="1:5" s="15" customFormat="1" ht="38.25">
      <c r="A150" s="89" t="s">
        <v>249</v>
      </c>
      <c r="B150" s="63" t="s">
        <v>248</v>
      </c>
      <c r="C150" s="27">
        <v>0</v>
      </c>
      <c r="D150" s="10">
        <v>30</v>
      </c>
      <c r="E150" s="10">
        <v>30</v>
      </c>
    </row>
    <row r="151" spans="1:5" s="15" customFormat="1" ht="37.5" customHeight="1">
      <c r="A151" s="90" t="s">
        <v>412</v>
      </c>
      <c r="B151" s="15" t="s">
        <v>411</v>
      </c>
      <c r="C151" s="27">
        <f>C152</f>
        <v>46</v>
      </c>
      <c r="D151" s="27">
        <f>D152</f>
        <v>551</v>
      </c>
      <c r="E151" s="27">
        <f>E152</f>
        <v>562</v>
      </c>
    </row>
    <row r="152" spans="1:5" s="15" customFormat="1" ht="102">
      <c r="A152" s="36" t="s">
        <v>242</v>
      </c>
      <c r="B152" s="63" t="s">
        <v>243</v>
      </c>
      <c r="C152" s="27">
        <v>46</v>
      </c>
      <c r="D152" s="10">
        <v>551</v>
      </c>
      <c r="E152" s="10">
        <v>562</v>
      </c>
    </row>
    <row r="153" spans="1:5" s="15" customFormat="1" ht="58.5" customHeight="1">
      <c r="A153" s="36" t="s">
        <v>414</v>
      </c>
      <c r="B153" s="63" t="s">
        <v>413</v>
      </c>
      <c r="C153" s="27">
        <f>C154+C155</f>
        <v>966</v>
      </c>
      <c r="D153" s="27">
        <f>D154+D155</f>
        <v>0</v>
      </c>
      <c r="E153" s="27">
        <f>E154+E155</f>
        <v>0</v>
      </c>
    </row>
    <row r="154" spans="1:5" s="15" customFormat="1" ht="53.25" customHeight="1">
      <c r="A154" s="36" t="s">
        <v>415</v>
      </c>
      <c r="B154" s="63" t="s">
        <v>254</v>
      </c>
      <c r="C154" s="27">
        <v>934</v>
      </c>
      <c r="D154" s="10">
        <v>0</v>
      </c>
      <c r="E154" s="10">
        <v>0</v>
      </c>
    </row>
    <row r="155" spans="1:5" s="15" customFormat="1" ht="53.25" customHeight="1">
      <c r="A155" s="36" t="s">
        <v>417</v>
      </c>
      <c r="B155" s="63" t="s">
        <v>416</v>
      </c>
      <c r="C155" s="27">
        <v>32</v>
      </c>
      <c r="D155" s="10">
        <v>0</v>
      </c>
      <c r="E155" s="10">
        <v>0</v>
      </c>
    </row>
    <row r="156" spans="1:5" s="17" customFormat="1" ht="12.75">
      <c r="A156" s="28" t="s">
        <v>92</v>
      </c>
      <c r="B156" s="29" t="s">
        <v>93</v>
      </c>
      <c r="C156" s="52">
        <f>C158</f>
        <v>514</v>
      </c>
      <c r="D156" s="52">
        <f>D158</f>
        <v>514</v>
      </c>
      <c r="E156" s="52">
        <f>E158</f>
        <v>514</v>
      </c>
    </row>
    <row r="157" spans="1:5" s="15" customFormat="1" ht="12.75" hidden="1">
      <c r="A157" s="26" t="s">
        <v>94</v>
      </c>
      <c r="B157" s="1" t="s">
        <v>95</v>
      </c>
      <c r="C157" s="27">
        <v>0</v>
      </c>
      <c r="D157" s="10">
        <v>0</v>
      </c>
      <c r="E157" s="10">
        <v>0</v>
      </c>
    </row>
    <row r="158" spans="1:5" s="15" customFormat="1" ht="12.75">
      <c r="A158" s="26" t="s">
        <v>92</v>
      </c>
      <c r="B158" s="1" t="s">
        <v>418</v>
      </c>
      <c r="C158" s="27">
        <f>C159</f>
        <v>514</v>
      </c>
      <c r="D158" s="27">
        <f>D159</f>
        <v>514</v>
      </c>
      <c r="E158" s="27">
        <f>E159</f>
        <v>514</v>
      </c>
    </row>
    <row r="159" spans="1:5" s="15" customFormat="1" ht="12.75">
      <c r="A159" s="26" t="s">
        <v>96</v>
      </c>
      <c r="B159" s="1" t="s">
        <v>97</v>
      </c>
      <c r="C159" s="27">
        <v>514</v>
      </c>
      <c r="D159" s="10">
        <v>514</v>
      </c>
      <c r="E159" s="10">
        <v>514</v>
      </c>
    </row>
    <row r="160" spans="1:5" s="17" customFormat="1" ht="12.75">
      <c r="A160" s="9" t="s">
        <v>107</v>
      </c>
      <c r="B160" s="29" t="s">
        <v>98</v>
      </c>
      <c r="C160" s="12">
        <f>C161+C270</f>
        <v>1424222.8999999997</v>
      </c>
      <c r="D160" s="12">
        <f>D161+D270</f>
        <v>1015630.0999999996</v>
      </c>
      <c r="E160" s="12">
        <f>E161+E270</f>
        <v>1026775.5999999995</v>
      </c>
    </row>
    <row r="161" spans="1:5" s="15" customFormat="1" ht="25.5">
      <c r="A161" s="9" t="s">
        <v>108</v>
      </c>
      <c r="B161" s="29" t="s">
        <v>99</v>
      </c>
      <c r="C161" s="12">
        <f>C162+C167+C200+C261</f>
        <v>1416470.1999999997</v>
      </c>
      <c r="D161" s="12">
        <f>D162+D167+D200+D261</f>
        <v>1014980.0999999996</v>
      </c>
      <c r="E161" s="12">
        <f>E162+E167+E200+E261</f>
        <v>1026475.5999999995</v>
      </c>
    </row>
    <row r="162" spans="1:5" s="15" customFormat="1" ht="12.75">
      <c r="A162" s="9" t="s">
        <v>195</v>
      </c>
      <c r="B162" s="29" t="s">
        <v>196</v>
      </c>
      <c r="C162" s="12">
        <f>C163+C165</f>
        <v>497965</v>
      </c>
      <c r="D162" s="12">
        <f>D163+D165</f>
        <v>199635</v>
      </c>
      <c r="E162" s="12">
        <f>E163+E165</f>
        <v>163946</v>
      </c>
    </row>
    <row r="163" spans="1:5" s="15" customFormat="1" ht="12.75">
      <c r="A163" s="9" t="s">
        <v>158</v>
      </c>
      <c r="B163" s="29" t="s">
        <v>159</v>
      </c>
      <c r="C163" s="12">
        <f>C164</f>
        <v>464965</v>
      </c>
      <c r="D163" s="12">
        <f>D164</f>
        <v>199635</v>
      </c>
      <c r="E163" s="12">
        <f>E164</f>
        <v>163946</v>
      </c>
    </row>
    <row r="164" spans="1:5" s="15" customFormat="1" ht="32.25" customHeight="1">
      <c r="A164" s="18" t="s">
        <v>304</v>
      </c>
      <c r="B164" s="1" t="s">
        <v>142</v>
      </c>
      <c r="C164" s="16">
        <v>464965</v>
      </c>
      <c r="D164" s="16">
        <v>199635</v>
      </c>
      <c r="E164" s="16">
        <v>163946</v>
      </c>
    </row>
    <row r="165" spans="1:5" s="15" customFormat="1" ht="32.25" customHeight="1">
      <c r="A165" s="9" t="s">
        <v>433</v>
      </c>
      <c r="B165" s="29" t="s">
        <v>431</v>
      </c>
      <c r="C165" s="12">
        <f>C166</f>
        <v>33000</v>
      </c>
      <c r="D165" s="12">
        <f>D166</f>
        <v>0</v>
      </c>
      <c r="E165" s="12">
        <f>E166</f>
        <v>0</v>
      </c>
    </row>
    <row r="166" spans="1:5" s="15" customFormat="1" ht="32.25" customHeight="1">
      <c r="A166" s="18" t="s">
        <v>434</v>
      </c>
      <c r="B166" s="1" t="s">
        <v>432</v>
      </c>
      <c r="C166" s="16">
        <v>33000</v>
      </c>
      <c r="D166" s="16">
        <v>0</v>
      </c>
      <c r="E166" s="16">
        <v>0</v>
      </c>
    </row>
    <row r="167" spans="1:5" s="17" customFormat="1" ht="25.5">
      <c r="A167" s="9" t="s">
        <v>161</v>
      </c>
      <c r="B167" s="29" t="s">
        <v>160</v>
      </c>
      <c r="C167" s="12">
        <f>C168+C170+C172+C174+C176+C178+C180+C182+C184+C186</f>
        <v>177066.4</v>
      </c>
      <c r="D167" s="12">
        <f>D168+D170+D172+D174+D176+D178+D180+D182+D184+D186</f>
        <v>95534.1</v>
      </c>
      <c r="E167" s="12">
        <f>E168+E170+E172+E174+E176+E178+E180+E182+E184+E186</f>
        <v>88389.6</v>
      </c>
    </row>
    <row r="168" spans="1:5" s="17" customFormat="1" ht="60" customHeight="1">
      <c r="A168" s="9" t="s">
        <v>163</v>
      </c>
      <c r="B168" s="29" t="s">
        <v>164</v>
      </c>
      <c r="C168" s="12">
        <f>C169</f>
        <v>30000</v>
      </c>
      <c r="D168" s="12">
        <f>D169</f>
        <v>15000</v>
      </c>
      <c r="E168" s="12">
        <f>E169</f>
        <v>30000</v>
      </c>
    </row>
    <row r="169" spans="1:5" s="15" customFormat="1" ht="51">
      <c r="A169" s="91" t="s">
        <v>162</v>
      </c>
      <c r="B169" s="1" t="s">
        <v>165</v>
      </c>
      <c r="C169" s="16">
        <v>30000</v>
      </c>
      <c r="D169" s="16">
        <v>15000</v>
      </c>
      <c r="E169" s="16">
        <v>30000</v>
      </c>
    </row>
    <row r="170" spans="1:5" s="15" customFormat="1" ht="30.75" customHeight="1">
      <c r="A170" s="25" t="s">
        <v>201</v>
      </c>
      <c r="B170" s="29" t="s">
        <v>255</v>
      </c>
      <c r="C170" s="12">
        <f>C171</f>
        <v>0</v>
      </c>
      <c r="D170" s="12">
        <f>D171</f>
        <v>0</v>
      </c>
      <c r="E170" s="12">
        <f>E171</f>
        <v>0</v>
      </c>
    </row>
    <row r="171" spans="1:5" s="15" customFormat="1" ht="32.25" customHeight="1">
      <c r="A171" s="92" t="s">
        <v>202</v>
      </c>
      <c r="B171" s="1" t="s">
        <v>256</v>
      </c>
      <c r="C171" s="16">
        <v>0</v>
      </c>
      <c r="D171" s="16">
        <v>0</v>
      </c>
      <c r="E171" s="16">
        <v>0</v>
      </c>
    </row>
    <row r="172" spans="1:5" s="17" customFormat="1" ht="90" customHeight="1">
      <c r="A172" s="93" t="s">
        <v>280</v>
      </c>
      <c r="B172" s="29" t="s">
        <v>279</v>
      </c>
      <c r="C172" s="12">
        <f>C173</f>
        <v>70376.9</v>
      </c>
      <c r="D172" s="12">
        <f>D173</f>
        <v>45609.8</v>
      </c>
      <c r="E172" s="12">
        <f>E173</f>
        <v>0</v>
      </c>
    </row>
    <row r="173" spans="1:5" s="15" customFormat="1" ht="83.25" customHeight="1">
      <c r="A173" s="87" t="s">
        <v>278</v>
      </c>
      <c r="B173" s="63" t="s">
        <v>277</v>
      </c>
      <c r="C173" s="16">
        <v>70376.9</v>
      </c>
      <c r="D173" s="16">
        <v>45609.8</v>
      </c>
      <c r="E173" s="16">
        <v>0</v>
      </c>
    </row>
    <row r="174" spans="1:5" s="17" customFormat="1" ht="66" customHeight="1">
      <c r="A174" s="94" t="s">
        <v>284</v>
      </c>
      <c r="B174" s="95" t="s">
        <v>283</v>
      </c>
      <c r="C174" s="12">
        <f>C175</f>
        <v>9152.4</v>
      </c>
      <c r="D174" s="12">
        <f>D175</f>
        <v>8687.6</v>
      </c>
      <c r="E174" s="12">
        <f>E175</f>
        <v>27919.4</v>
      </c>
    </row>
    <row r="175" spans="1:5" s="15" customFormat="1" ht="60.75" customHeight="1">
      <c r="A175" s="87" t="s">
        <v>282</v>
      </c>
      <c r="B175" s="63" t="s">
        <v>281</v>
      </c>
      <c r="C175" s="16">
        <v>9152.4</v>
      </c>
      <c r="D175" s="16">
        <v>8687.6</v>
      </c>
      <c r="E175" s="16">
        <v>27919.4</v>
      </c>
    </row>
    <row r="176" spans="1:5" s="15" customFormat="1" ht="30.75" customHeight="1">
      <c r="A176" s="94" t="s">
        <v>276</v>
      </c>
      <c r="B176" s="95" t="s">
        <v>275</v>
      </c>
      <c r="C176" s="12">
        <f>C177</f>
        <v>1401.3</v>
      </c>
      <c r="D176" s="12">
        <f>D177</f>
        <v>0</v>
      </c>
      <c r="E176" s="12">
        <f>E177</f>
        <v>0</v>
      </c>
    </row>
    <row r="177" spans="1:5" s="15" customFormat="1" ht="29.25" customHeight="1">
      <c r="A177" s="87" t="s">
        <v>273</v>
      </c>
      <c r="B177" s="63" t="s">
        <v>274</v>
      </c>
      <c r="C177" s="16">
        <v>1401.3</v>
      </c>
      <c r="D177" s="16">
        <v>0</v>
      </c>
      <c r="E177" s="16">
        <v>0</v>
      </c>
    </row>
    <row r="178" spans="1:5" s="17" customFormat="1" ht="33" customHeight="1">
      <c r="A178" s="94" t="s">
        <v>288</v>
      </c>
      <c r="B178" s="96" t="s">
        <v>287</v>
      </c>
      <c r="C178" s="12">
        <f>C179</f>
        <v>0</v>
      </c>
      <c r="D178" s="12">
        <f>D179</f>
        <v>6761</v>
      </c>
      <c r="E178" s="12">
        <f>E179</f>
        <v>3096</v>
      </c>
    </row>
    <row r="179" spans="1:5" s="15" customFormat="1" ht="32.25" customHeight="1">
      <c r="A179" s="87" t="s">
        <v>286</v>
      </c>
      <c r="B179" s="97" t="s">
        <v>285</v>
      </c>
      <c r="C179" s="16">
        <v>0</v>
      </c>
      <c r="D179" s="16">
        <v>6761</v>
      </c>
      <c r="E179" s="16">
        <v>3096</v>
      </c>
    </row>
    <row r="180" spans="1:5" s="17" customFormat="1" ht="32.25" customHeight="1">
      <c r="A180" s="94" t="s">
        <v>314</v>
      </c>
      <c r="B180" s="95" t="s">
        <v>313</v>
      </c>
      <c r="C180" s="98">
        <f>C181</f>
        <v>459.8</v>
      </c>
      <c r="D180" s="98">
        <f>D181</f>
        <v>0</v>
      </c>
      <c r="E180" s="98">
        <f>E181</f>
        <v>0</v>
      </c>
    </row>
    <row r="181" spans="1:5" s="15" customFormat="1" ht="32.25" customHeight="1">
      <c r="A181" s="36" t="s">
        <v>311</v>
      </c>
      <c r="B181" s="63" t="s">
        <v>312</v>
      </c>
      <c r="C181" s="22">
        <v>459.8</v>
      </c>
      <c r="D181" s="16">
        <v>0</v>
      </c>
      <c r="E181" s="16">
        <v>0</v>
      </c>
    </row>
    <row r="182" spans="1:5" s="17" customFormat="1" ht="32.25" customHeight="1" thickBot="1">
      <c r="A182" s="99" t="s">
        <v>271</v>
      </c>
      <c r="B182" s="96" t="s">
        <v>272</v>
      </c>
      <c r="C182" s="98">
        <f>C183</f>
        <v>14881.9</v>
      </c>
      <c r="D182" s="12">
        <f>D183</f>
        <v>14913</v>
      </c>
      <c r="E182" s="12">
        <f>E183</f>
        <v>15529.1</v>
      </c>
    </row>
    <row r="183" spans="1:5" s="15" customFormat="1" ht="32.25" customHeight="1">
      <c r="A183" s="100" t="s">
        <v>269</v>
      </c>
      <c r="B183" s="15" t="s">
        <v>270</v>
      </c>
      <c r="C183" s="16">
        <v>14881.9</v>
      </c>
      <c r="D183" s="16">
        <v>14913</v>
      </c>
      <c r="E183" s="16">
        <v>15529.1</v>
      </c>
    </row>
    <row r="184" spans="1:5" s="15" customFormat="1" ht="45" customHeight="1">
      <c r="A184" s="101" t="s">
        <v>308</v>
      </c>
      <c r="B184" s="102" t="s">
        <v>307</v>
      </c>
      <c r="C184" s="12">
        <f>C185</f>
        <v>0</v>
      </c>
      <c r="D184" s="12">
        <f>D185</f>
        <v>0</v>
      </c>
      <c r="E184" s="12">
        <f>E185</f>
        <v>0</v>
      </c>
    </row>
    <row r="185" spans="1:5" s="15" customFormat="1" ht="42.75" customHeight="1">
      <c r="A185" s="35" t="s">
        <v>305</v>
      </c>
      <c r="B185" s="103" t="s">
        <v>306</v>
      </c>
      <c r="C185" s="16">
        <v>0</v>
      </c>
      <c r="D185" s="16">
        <v>0</v>
      </c>
      <c r="E185" s="16">
        <v>0</v>
      </c>
    </row>
    <row r="186" spans="1:5" s="17" customFormat="1" ht="12.75">
      <c r="A186" s="25" t="s">
        <v>166</v>
      </c>
      <c r="B186" s="29" t="s">
        <v>167</v>
      </c>
      <c r="C186" s="12">
        <f>C187</f>
        <v>50794.1</v>
      </c>
      <c r="D186" s="12">
        <f>D187</f>
        <v>4562.7</v>
      </c>
      <c r="E186" s="12">
        <f>E187</f>
        <v>11845.099999999999</v>
      </c>
    </row>
    <row r="187" spans="1:5" s="15" customFormat="1" ht="12.75">
      <c r="A187" s="18" t="s">
        <v>257</v>
      </c>
      <c r="B187" s="1" t="s">
        <v>168</v>
      </c>
      <c r="C187" s="16">
        <f>C188+C189+C190+C191+C192+C193+C194+C195+C196+C197+C198+C199</f>
        <v>50794.1</v>
      </c>
      <c r="D187" s="16">
        <f>D188+D189+D190+D191+D192+D193+D194+D195+D196+D197+D198+D199</f>
        <v>4562.7</v>
      </c>
      <c r="E187" s="16">
        <f>E188+E189+E190+E191+E192+E193+E194+E195+E196+E197+E198+E199</f>
        <v>11845.099999999999</v>
      </c>
    </row>
    <row r="188" spans="1:5" s="15" customFormat="1" ht="33" customHeight="1">
      <c r="A188" s="104" t="s">
        <v>258</v>
      </c>
      <c r="B188" s="1" t="s">
        <v>168</v>
      </c>
      <c r="C188" s="16">
        <v>0</v>
      </c>
      <c r="D188" s="16">
        <v>0</v>
      </c>
      <c r="E188" s="16">
        <v>1234.4</v>
      </c>
    </row>
    <row r="189" spans="1:5" s="15" customFormat="1" ht="38.25" customHeight="1">
      <c r="A189" s="104" t="s">
        <v>259</v>
      </c>
      <c r="B189" s="1" t="s">
        <v>168</v>
      </c>
      <c r="C189" s="16">
        <v>3563</v>
      </c>
      <c r="D189" s="16">
        <v>3563</v>
      </c>
      <c r="E189" s="16">
        <v>3563</v>
      </c>
    </row>
    <row r="190" spans="1:5" s="15" customFormat="1" ht="21" customHeight="1">
      <c r="A190" s="41" t="s">
        <v>268</v>
      </c>
      <c r="B190" s="1" t="s">
        <v>168</v>
      </c>
      <c r="C190" s="16">
        <v>70</v>
      </c>
      <c r="D190" s="16">
        <v>0</v>
      </c>
      <c r="E190" s="16">
        <v>0</v>
      </c>
    </row>
    <row r="191" spans="1:5" s="15" customFormat="1" ht="12.75">
      <c r="A191" s="104" t="s">
        <v>260</v>
      </c>
      <c r="B191" s="1" t="s">
        <v>168</v>
      </c>
      <c r="C191" s="16">
        <v>238.7</v>
      </c>
      <c r="D191" s="16">
        <v>238.7</v>
      </c>
      <c r="E191" s="16">
        <v>238.7</v>
      </c>
    </row>
    <row r="192" spans="1:5" s="15" customFormat="1" ht="12.75">
      <c r="A192" s="104" t="s">
        <v>261</v>
      </c>
      <c r="B192" s="1" t="s">
        <v>168</v>
      </c>
      <c r="C192" s="16">
        <v>411</v>
      </c>
      <c r="D192" s="16">
        <v>411</v>
      </c>
      <c r="E192" s="16">
        <v>411</v>
      </c>
    </row>
    <row r="193" spans="1:5" s="15" customFormat="1" ht="12.75">
      <c r="A193" s="104" t="s">
        <v>262</v>
      </c>
      <c r="B193" s="1" t="s">
        <v>168</v>
      </c>
      <c r="C193" s="16">
        <v>5</v>
      </c>
      <c r="D193" s="16">
        <v>0</v>
      </c>
      <c r="E193" s="16">
        <v>0</v>
      </c>
    </row>
    <row r="194" spans="1:5" s="15" customFormat="1" ht="25.5">
      <c r="A194" s="104" t="s">
        <v>263</v>
      </c>
      <c r="B194" s="1" t="s">
        <v>168</v>
      </c>
      <c r="C194" s="16">
        <v>350</v>
      </c>
      <c r="D194" s="16">
        <v>350</v>
      </c>
      <c r="E194" s="16">
        <v>350</v>
      </c>
    </row>
    <row r="195" spans="1:5" s="15" customFormat="1" ht="25.5">
      <c r="A195" s="104" t="s">
        <v>264</v>
      </c>
      <c r="B195" s="1" t="s">
        <v>168</v>
      </c>
      <c r="C195" s="16">
        <v>0</v>
      </c>
      <c r="D195" s="16">
        <v>0</v>
      </c>
      <c r="E195" s="16">
        <v>6048</v>
      </c>
    </row>
    <row r="196" spans="1:5" s="15" customFormat="1" ht="25.5">
      <c r="A196" s="34" t="s">
        <v>309</v>
      </c>
      <c r="B196" s="1" t="s">
        <v>168</v>
      </c>
      <c r="C196" s="16">
        <v>1250</v>
      </c>
      <c r="D196" s="16">
        <v>0</v>
      </c>
      <c r="E196" s="16">
        <v>0</v>
      </c>
    </row>
    <row r="197" spans="1:5" s="15" customFormat="1" ht="25.5">
      <c r="A197" s="35" t="s">
        <v>310</v>
      </c>
      <c r="B197" s="1" t="s">
        <v>168</v>
      </c>
      <c r="C197" s="16">
        <v>38546.4</v>
      </c>
      <c r="D197" s="16">
        <v>0</v>
      </c>
      <c r="E197" s="16">
        <v>0</v>
      </c>
    </row>
    <row r="198" spans="1:5" s="15" customFormat="1" ht="25.5">
      <c r="A198" s="36" t="s">
        <v>435</v>
      </c>
      <c r="B198" s="1" t="s">
        <v>168</v>
      </c>
      <c r="C198" s="16">
        <v>150</v>
      </c>
      <c r="D198" s="16">
        <v>0</v>
      </c>
      <c r="E198" s="16">
        <v>0</v>
      </c>
    </row>
    <row r="199" spans="1:5" s="15" customFormat="1" ht="12.75">
      <c r="A199" s="37" t="s">
        <v>436</v>
      </c>
      <c r="B199" s="1" t="s">
        <v>168</v>
      </c>
      <c r="C199" s="16">
        <v>6210</v>
      </c>
      <c r="D199" s="16">
        <v>0</v>
      </c>
      <c r="E199" s="16">
        <v>0</v>
      </c>
    </row>
    <row r="200" spans="1:5" s="15" customFormat="1" ht="12.75">
      <c r="A200" s="13" t="s">
        <v>157</v>
      </c>
      <c r="B200" s="14" t="s">
        <v>156</v>
      </c>
      <c r="C200" s="12">
        <f>C202+C204+C240+C242+C244+C246+C248+C250+C252+C254+C256+C260+C237+C258</f>
        <v>715785.3999999997</v>
      </c>
      <c r="D200" s="12">
        <f>D202+D204+D240+D242+D244+D246+D248+D250+D252+D254+D256+D260+D237+D258</f>
        <v>683203.6999999996</v>
      </c>
      <c r="E200" s="12">
        <f>E202+E204+E240+E242+E244+E246+E248+E250+E252+E254+E256+E260+E237+E258</f>
        <v>683980.7999999996</v>
      </c>
    </row>
    <row r="201" spans="1:5" s="17" customFormat="1" ht="45" customHeight="1">
      <c r="A201" s="13" t="s">
        <v>172</v>
      </c>
      <c r="B201" s="29" t="s">
        <v>171</v>
      </c>
      <c r="C201" s="12">
        <f>C202</f>
        <v>357.2</v>
      </c>
      <c r="D201" s="12">
        <f>D202</f>
        <v>357.2</v>
      </c>
      <c r="E201" s="12">
        <f>E202</f>
        <v>357.2</v>
      </c>
    </row>
    <row r="202" spans="1:5" s="15" customFormat="1" ht="47.25" customHeight="1">
      <c r="A202" s="18" t="s">
        <v>109</v>
      </c>
      <c r="B202" s="1" t="s">
        <v>143</v>
      </c>
      <c r="C202" s="16">
        <v>357.2</v>
      </c>
      <c r="D202" s="16">
        <v>357.2</v>
      </c>
      <c r="E202" s="16">
        <v>357.2</v>
      </c>
    </row>
    <row r="203" spans="1:5" s="105" customFormat="1" ht="33" customHeight="1">
      <c r="A203" s="9" t="s">
        <v>174</v>
      </c>
      <c r="B203" s="96" t="s">
        <v>173</v>
      </c>
      <c r="C203" s="12">
        <f>C204</f>
        <v>658911.7999999998</v>
      </c>
      <c r="D203" s="12">
        <f>D204</f>
        <v>651540.6999999997</v>
      </c>
      <c r="E203" s="12">
        <f>E204</f>
        <v>651520.6999999997</v>
      </c>
    </row>
    <row r="204" spans="1:5" ht="25.5">
      <c r="A204" s="18" t="s">
        <v>144</v>
      </c>
      <c r="B204" s="106" t="s">
        <v>145</v>
      </c>
      <c r="C204" s="16">
        <f>C205+C206+C207+C208+C209+C210+C211+C212+C213+C214+C215+C216+C217+C218+C219+C220+C221+C222+C223+C224+C225+C226+C227+C228+C229+C230+C231+C232+C233+C234+C235+C236</f>
        <v>658911.7999999998</v>
      </c>
      <c r="D204" s="16">
        <f>D205+D206+D207+D208+D209+D210+D211+D212+D213+D214+D215+D216+D217+D218+D219+D220+D221+D222+D223+D224+D225+D226+D227+D228+D229+D230+D231+D232+D233+D234+D235+D236</f>
        <v>651540.6999999997</v>
      </c>
      <c r="E204" s="16">
        <f>E205+E206+E207+E208+E209+E210+E211+E212+E213+E214+E215+E216+E217+E218+E219+E220+E221+E222+E223+E224+E225+E226+E227+E228+E229+E230+E231+E232+E233+E234+E235+E236</f>
        <v>651520.6999999997</v>
      </c>
    </row>
    <row r="205" spans="1:5" ht="81" customHeight="1">
      <c r="A205" s="31" t="s">
        <v>290</v>
      </c>
      <c r="B205" s="106" t="s">
        <v>145</v>
      </c>
      <c r="C205" s="16">
        <f>2204.3-1641.5</f>
        <v>562.8000000000002</v>
      </c>
      <c r="D205" s="16">
        <f>2204.3-2204.3</f>
        <v>0</v>
      </c>
      <c r="E205" s="16">
        <f>2204.3-2204.3</f>
        <v>0</v>
      </c>
    </row>
    <row r="206" spans="1:5" ht="36.75" customHeight="1">
      <c r="A206" s="107" t="s">
        <v>289</v>
      </c>
      <c r="B206" s="106" t="s">
        <v>145</v>
      </c>
      <c r="C206" s="16">
        <v>59.6</v>
      </c>
      <c r="D206" s="16">
        <v>59.6</v>
      </c>
      <c r="E206" s="16">
        <v>59.6</v>
      </c>
    </row>
    <row r="207" spans="1:5" ht="38.25">
      <c r="A207" s="2" t="s">
        <v>110</v>
      </c>
      <c r="B207" s="106" t="s">
        <v>145</v>
      </c>
      <c r="C207" s="11">
        <v>3555</v>
      </c>
      <c r="D207" s="11">
        <v>3555</v>
      </c>
      <c r="E207" s="11">
        <v>3555</v>
      </c>
    </row>
    <row r="208" spans="1:5" ht="25.5" customHeight="1">
      <c r="A208" s="108" t="s">
        <v>265</v>
      </c>
      <c r="B208" s="106" t="s">
        <v>145</v>
      </c>
      <c r="C208" s="11">
        <v>2280</v>
      </c>
      <c r="D208" s="11">
        <v>2280</v>
      </c>
      <c r="E208" s="11">
        <v>2280</v>
      </c>
    </row>
    <row r="209" spans="1:5" ht="51">
      <c r="A209" s="2" t="s">
        <v>111</v>
      </c>
      <c r="B209" s="106" t="s">
        <v>145</v>
      </c>
      <c r="C209" s="11">
        <v>2832.1</v>
      </c>
      <c r="D209" s="11">
        <v>2832.1</v>
      </c>
      <c r="E209" s="11">
        <v>2832.1</v>
      </c>
    </row>
    <row r="210" spans="1:5" ht="102">
      <c r="A210" s="2" t="s">
        <v>112</v>
      </c>
      <c r="B210" s="106" t="s">
        <v>145</v>
      </c>
      <c r="C210" s="11">
        <v>26.9</v>
      </c>
      <c r="D210" s="11">
        <v>26.9</v>
      </c>
      <c r="E210" s="11">
        <v>26.9</v>
      </c>
    </row>
    <row r="211" spans="1:5" ht="38.25">
      <c r="A211" s="2" t="s">
        <v>113</v>
      </c>
      <c r="B211" s="106" t="s">
        <v>145</v>
      </c>
      <c r="C211" s="11">
        <v>41</v>
      </c>
      <c r="D211" s="11">
        <v>41</v>
      </c>
      <c r="E211" s="11">
        <v>41</v>
      </c>
    </row>
    <row r="212" spans="1:5" ht="56.25" customHeight="1">
      <c r="A212" s="35" t="s">
        <v>206</v>
      </c>
      <c r="B212" s="106" t="s">
        <v>145</v>
      </c>
      <c r="C212" s="11">
        <f>478-50-100</f>
        <v>328</v>
      </c>
      <c r="D212" s="11">
        <v>478</v>
      </c>
      <c r="E212" s="11">
        <v>478</v>
      </c>
    </row>
    <row r="213" spans="1:5" ht="63.75">
      <c r="A213" s="2" t="s">
        <v>114</v>
      </c>
      <c r="B213" s="106" t="s">
        <v>145</v>
      </c>
      <c r="C213" s="11">
        <f>499-329</f>
        <v>170</v>
      </c>
      <c r="D213" s="11">
        <f>499-499</f>
        <v>0</v>
      </c>
      <c r="E213" s="11">
        <f>499-499</f>
        <v>0</v>
      </c>
    </row>
    <row r="214" spans="1:5" ht="63.75">
      <c r="A214" s="32" t="s">
        <v>291</v>
      </c>
      <c r="B214" s="106" t="s">
        <v>145</v>
      </c>
      <c r="C214" s="11">
        <v>82956.9</v>
      </c>
      <c r="D214" s="11">
        <v>82956.9</v>
      </c>
      <c r="E214" s="11">
        <v>82956.9</v>
      </c>
    </row>
    <row r="215" spans="1:5" ht="51">
      <c r="A215" s="2" t="s">
        <v>115</v>
      </c>
      <c r="B215" s="106" t="s">
        <v>145</v>
      </c>
      <c r="C215" s="11">
        <v>13533.4</v>
      </c>
      <c r="D215" s="11">
        <v>13533.4</v>
      </c>
      <c r="E215" s="11">
        <v>13533.4</v>
      </c>
    </row>
    <row r="216" spans="1:5" ht="63.75">
      <c r="A216" s="3" t="s">
        <v>116</v>
      </c>
      <c r="B216" s="106" t="s">
        <v>145</v>
      </c>
      <c r="C216" s="11">
        <v>37</v>
      </c>
      <c r="D216" s="11">
        <v>37</v>
      </c>
      <c r="E216" s="11">
        <v>37</v>
      </c>
    </row>
    <row r="217" spans="1:5" ht="26.25" thickBot="1">
      <c r="A217" s="2" t="s">
        <v>117</v>
      </c>
      <c r="B217" s="106" t="s">
        <v>145</v>
      </c>
      <c r="C217" s="11">
        <v>19921.9</v>
      </c>
      <c r="D217" s="11">
        <v>19921.9</v>
      </c>
      <c r="E217" s="11">
        <v>19921.9</v>
      </c>
    </row>
    <row r="218" spans="1:5" ht="39" thickBot="1">
      <c r="A218" s="4" t="s">
        <v>118</v>
      </c>
      <c r="B218" s="106" t="s">
        <v>145</v>
      </c>
      <c r="C218" s="11">
        <f>172810-52</f>
        <v>172758</v>
      </c>
      <c r="D218" s="11">
        <v>172810</v>
      </c>
      <c r="E218" s="11">
        <v>172810</v>
      </c>
    </row>
    <row r="219" spans="1:5" ht="26.25" thickBot="1">
      <c r="A219" s="5" t="s">
        <v>119</v>
      </c>
      <c r="B219" s="106" t="s">
        <v>145</v>
      </c>
      <c r="C219" s="11">
        <f>34911.1+3515.3</f>
        <v>38426.4</v>
      </c>
      <c r="D219" s="11">
        <v>34911.1</v>
      </c>
      <c r="E219" s="11">
        <v>34911.1</v>
      </c>
    </row>
    <row r="220" spans="1:5" ht="64.5" thickBot="1">
      <c r="A220" s="5" t="s">
        <v>120</v>
      </c>
      <c r="B220" s="106" t="s">
        <v>145</v>
      </c>
      <c r="C220" s="11">
        <f>273520+3845</f>
        <v>277365</v>
      </c>
      <c r="D220" s="11">
        <v>273520</v>
      </c>
      <c r="E220" s="11">
        <v>273520</v>
      </c>
    </row>
    <row r="221" spans="1:5" ht="26.25" thickBot="1">
      <c r="A221" s="5" t="s">
        <v>121</v>
      </c>
      <c r="B221" s="106" t="s">
        <v>145</v>
      </c>
      <c r="C221" s="11">
        <v>2533.5</v>
      </c>
      <c r="D221" s="11">
        <v>2533.5</v>
      </c>
      <c r="E221" s="11">
        <v>2533.5</v>
      </c>
    </row>
    <row r="222" spans="1:5" ht="12.75">
      <c r="A222" s="3" t="s">
        <v>122</v>
      </c>
      <c r="B222" s="106" t="s">
        <v>145</v>
      </c>
      <c r="C222" s="11">
        <v>1905.5</v>
      </c>
      <c r="D222" s="11">
        <v>1905.5</v>
      </c>
      <c r="E222" s="11">
        <v>1905.5</v>
      </c>
    </row>
    <row r="223" spans="1:5" ht="63.75">
      <c r="A223" s="3" t="s">
        <v>123</v>
      </c>
      <c r="B223" s="106" t="s">
        <v>145</v>
      </c>
      <c r="C223" s="11">
        <f>1570.2-500</f>
        <v>1070.2</v>
      </c>
      <c r="D223" s="11">
        <v>1570.2</v>
      </c>
      <c r="E223" s="11">
        <v>1570.2</v>
      </c>
    </row>
    <row r="224" spans="1:5" ht="38.25">
      <c r="A224" s="3" t="s">
        <v>124</v>
      </c>
      <c r="B224" s="106" t="s">
        <v>145</v>
      </c>
      <c r="C224" s="11">
        <v>108</v>
      </c>
      <c r="D224" s="11">
        <v>108</v>
      </c>
      <c r="E224" s="11">
        <v>108</v>
      </c>
    </row>
    <row r="225" spans="1:5" ht="89.25">
      <c r="A225" s="3" t="s">
        <v>170</v>
      </c>
      <c r="B225" s="106" t="s">
        <v>145</v>
      </c>
      <c r="C225" s="11">
        <f>2507.3+296.9</f>
        <v>2804.2000000000003</v>
      </c>
      <c r="D225" s="11">
        <f>C225</f>
        <v>2804.2000000000003</v>
      </c>
      <c r="E225" s="11">
        <f>D225</f>
        <v>2804.2000000000003</v>
      </c>
    </row>
    <row r="226" spans="1:5" ht="38.25">
      <c r="A226" s="3" t="s">
        <v>125</v>
      </c>
      <c r="B226" s="106" t="s">
        <v>145</v>
      </c>
      <c r="C226" s="11">
        <v>300</v>
      </c>
      <c r="D226" s="11">
        <v>300</v>
      </c>
      <c r="E226" s="11">
        <v>300</v>
      </c>
    </row>
    <row r="227" spans="1:5" ht="25.5">
      <c r="A227" s="3" t="s">
        <v>200</v>
      </c>
      <c r="B227" s="106" t="s">
        <v>145</v>
      </c>
      <c r="C227" s="11">
        <v>2698</v>
      </c>
      <c r="D227" s="11">
        <v>2698</v>
      </c>
      <c r="E227" s="11">
        <v>2698</v>
      </c>
    </row>
    <row r="228" spans="1:5" ht="76.5">
      <c r="A228" s="109" t="s">
        <v>169</v>
      </c>
      <c r="B228" s="106" t="s">
        <v>145</v>
      </c>
      <c r="C228" s="11">
        <v>150</v>
      </c>
      <c r="D228" s="11">
        <v>150</v>
      </c>
      <c r="E228" s="11">
        <v>150</v>
      </c>
    </row>
    <row r="229" spans="1:5" ht="38.25">
      <c r="A229" s="6" t="s">
        <v>126</v>
      </c>
      <c r="B229" s="106" t="s">
        <v>145</v>
      </c>
      <c r="C229" s="11">
        <v>20147.6</v>
      </c>
      <c r="D229" s="11">
        <v>20147.6</v>
      </c>
      <c r="E229" s="11">
        <v>20147.6</v>
      </c>
    </row>
    <row r="230" spans="1:5" ht="25.5">
      <c r="A230" s="7" t="s">
        <v>127</v>
      </c>
      <c r="B230" s="106" t="s">
        <v>145</v>
      </c>
      <c r="C230" s="11">
        <v>5067.1</v>
      </c>
      <c r="D230" s="11">
        <v>5067.1</v>
      </c>
      <c r="E230" s="11">
        <v>5067.1</v>
      </c>
    </row>
    <row r="231" spans="1:5" ht="25.5">
      <c r="A231" s="3" t="s">
        <v>128</v>
      </c>
      <c r="B231" s="106" t="s">
        <v>145</v>
      </c>
      <c r="C231" s="11">
        <v>19.7</v>
      </c>
      <c r="D231" s="11">
        <v>19.7</v>
      </c>
      <c r="E231" s="11">
        <v>19.7</v>
      </c>
    </row>
    <row r="232" spans="1:5" ht="25.5">
      <c r="A232" s="3" t="s">
        <v>129</v>
      </c>
      <c r="B232" s="106" t="s">
        <v>145</v>
      </c>
      <c r="C232" s="11">
        <v>43</v>
      </c>
      <c r="D232" s="11">
        <v>43</v>
      </c>
      <c r="E232" s="11">
        <v>43</v>
      </c>
    </row>
    <row r="233" spans="1:5" ht="12.75">
      <c r="A233" s="3" t="s">
        <v>130</v>
      </c>
      <c r="B233" s="106" t="s">
        <v>145</v>
      </c>
      <c r="C233" s="11">
        <v>115</v>
      </c>
      <c r="D233" s="11">
        <v>115</v>
      </c>
      <c r="E233" s="11">
        <v>115</v>
      </c>
    </row>
    <row r="234" spans="1:5" ht="25.5">
      <c r="A234" s="8" t="s">
        <v>131</v>
      </c>
      <c r="B234" s="106" t="s">
        <v>145</v>
      </c>
      <c r="C234" s="11">
        <v>0</v>
      </c>
      <c r="D234" s="11">
        <v>20</v>
      </c>
      <c r="E234" s="11">
        <v>0</v>
      </c>
    </row>
    <row r="235" spans="1:5" ht="51">
      <c r="A235" s="33" t="s">
        <v>292</v>
      </c>
      <c r="B235" s="106" t="s">
        <v>145</v>
      </c>
      <c r="C235" s="11">
        <v>6446.8</v>
      </c>
      <c r="D235" s="11">
        <v>6446.8</v>
      </c>
      <c r="E235" s="11">
        <v>6446.8</v>
      </c>
    </row>
    <row r="236" spans="1:5" ht="25.5">
      <c r="A236" s="32" t="s">
        <v>293</v>
      </c>
      <c r="B236" s="106" t="s">
        <v>145</v>
      </c>
      <c r="C236" s="11">
        <v>649.2</v>
      </c>
      <c r="D236" s="11">
        <v>649.2</v>
      </c>
      <c r="E236" s="11">
        <v>649.2</v>
      </c>
    </row>
    <row r="237" spans="1:5" ht="38.25">
      <c r="A237" s="24" t="s">
        <v>197</v>
      </c>
      <c r="B237" s="96" t="s">
        <v>198</v>
      </c>
      <c r="C237" s="20">
        <f>C238</f>
        <v>19890</v>
      </c>
      <c r="D237" s="20">
        <f>D238</f>
        <v>19890</v>
      </c>
      <c r="E237" s="20">
        <f>E238</f>
        <v>19890</v>
      </c>
    </row>
    <row r="238" spans="1:5" ht="38.25">
      <c r="A238" s="23" t="s">
        <v>197</v>
      </c>
      <c r="B238" s="106" t="s">
        <v>199</v>
      </c>
      <c r="C238" s="11">
        <v>19890</v>
      </c>
      <c r="D238" s="11">
        <v>19890</v>
      </c>
      <c r="E238" s="11">
        <v>19890</v>
      </c>
    </row>
    <row r="239" spans="1:5" s="105" customFormat="1" ht="63" customHeight="1">
      <c r="A239" s="19" t="s">
        <v>176</v>
      </c>
      <c r="B239" s="95" t="s">
        <v>175</v>
      </c>
      <c r="C239" s="20">
        <f>C240</f>
        <v>1433.2</v>
      </c>
      <c r="D239" s="20">
        <f>D240</f>
        <v>1433.2</v>
      </c>
      <c r="E239" s="20">
        <f>E240</f>
        <v>1433.2</v>
      </c>
    </row>
    <row r="240" spans="1:5" ht="51">
      <c r="A240" s="18" t="s">
        <v>132</v>
      </c>
      <c r="B240" s="63" t="s">
        <v>146</v>
      </c>
      <c r="C240" s="16">
        <v>1433.2</v>
      </c>
      <c r="D240" s="16">
        <v>1433.2</v>
      </c>
      <c r="E240" s="16">
        <v>1433.2</v>
      </c>
    </row>
    <row r="241" spans="1:5" ht="60" customHeight="1">
      <c r="A241" s="9" t="s">
        <v>177</v>
      </c>
      <c r="B241" s="95" t="s">
        <v>178</v>
      </c>
      <c r="C241" s="12">
        <f>C242</f>
        <v>8239</v>
      </c>
      <c r="D241" s="12">
        <f>D242</f>
        <v>9271</v>
      </c>
      <c r="E241" s="12">
        <f>E242</f>
        <v>9332</v>
      </c>
    </row>
    <row r="242" spans="1:5" ht="51">
      <c r="A242" s="21" t="s">
        <v>133</v>
      </c>
      <c r="B242" s="15" t="s">
        <v>147</v>
      </c>
      <c r="C242" s="22">
        <v>8239</v>
      </c>
      <c r="D242" s="22">
        <v>9271</v>
      </c>
      <c r="E242" s="22">
        <v>9332</v>
      </c>
    </row>
    <row r="243" spans="1:5" s="105" customFormat="1" ht="38.25">
      <c r="A243" s="9" t="s">
        <v>191</v>
      </c>
      <c r="B243" s="95" t="s">
        <v>193</v>
      </c>
      <c r="C243" s="12">
        <f>C244</f>
        <v>10.8</v>
      </c>
      <c r="D243" s="12">
        <f>D244</f>
        <v>11.6</v>
      </c>
      <c r="E243" s="12">
        <f>E244</f>
        <v>93</v>
      </c>
    </row>
    <row r="244" spans="1:5" ht="40.5" customHeight="1">
      <c r="A244" s="18" t="s">
        <v>192</v>
      </c>
      <c r="B244" s="63" t="s">
        <v>194</v>
      </c>
      <c r="C244" s="16">
        <v>10.8</v>
      </c>
      <c r="D244" s="16">
        <v>11.6</v>
      </c>
      <c r="E244" s="16">
        <v>93</v>
      </c>
    </row>
    <row r="245" spans="1:5" s="105" customFormat="1" ht="40.5" customHeight="1">
      <c r="A245" s="9" t="s">
        <v>294</v>
      </c>
      <c r="B245" s="95" t="s">
        <v>295</v>
      </c>
      <c r="C245" s="12">
        <f>C246</f>
        <v>654.7</v>
      </c>
      <c r="D245" s="12">
        <f>D246</f>
        <v>0</v>
      </c>
      <c r="E245" s="12">
        <f>E246</f>
        <v>0</v>
      </c>
    </row>
    <row r="246" spans="1:5" ht="40.5" customHeight="1">
      <c r="A246" s="18" t="s">
        <v>296</v>
      </c>
      <c r="B246" s="63" t="s">
        <v>297</v>
      </c>
      <c r="C246" s="16">
        <v>654.7</v>
      </c>
      <c r="D246" s="16">
        <v>0</v>
      </c>
      <c r="E246" s="16">
        <v>0</v>
      </c>
    </row>
    <row r="247" spans="1:5" s="105" customFormat="1" ht="51">
      <c r="A247" s="9" t="s">
        <v>179</v>
      </c>
      <c r="B247" s="95" t="s">
        <v>180</v>
      </c>
      <c r="C247" s="12">
        <f>C248</f>
        <v>0</v>
      </c>
      <c r="D247" s="12">
        <f>D248</f>
        <v>0</v>
      </c>
      <c r="E247" s="12">
        <f>E248</f>
        <v>654.7</v>
      </c>
    </row>
    <row r="248" spans="1:5" ht="51">
      <c r="A248" s="18" t="s">
        <v>134</v>
      </c>
      <c r="B248" s="63" t="s">
        <v>148</v>
      </c>
      <c r="C248" s="16">
        <v>0</v>
      </c>
      <c r="D248" s="16">
        <v>0</v>
      </c>
      <c r="E248" s="16">
        <v>654.7</v>
      </c>
    </row>
    <row r="249" spans="1:5" s="105" customFormat="1" ht="33" customHeight="1">
      <c r="A249" s="9" t="s">
        <v>181</v>
      </c>
      <c r="B249" s="95" t="s">
        <v>184</v>
      </c>
      <c r="C249" s="12">
        <f>C250</f>
        <v>700</v>
      </c>
      <c r="D249" s="12">
        <f>D250</f>
        <v>700</v>
      </c>
      <c r="E249" s="12">
        <f>E250</f>
        <v>700</v>
      </c>
    </row>
    <row r="250" spans="1:5" ht="30" customHeight="1">
      <c r="A250" s="18" t="s">
        <v>135</v>
      </c>
      <c r="B250" s="63" t="s">
        <v>149</v>
      </c>
      <c r="C250" s="16">
        <v>700</v>
      </c>
      <c r="D250" s="16">
        <v>700</v>
      </c>
      <c r="E250" s="16">
        <v>700</v>
      </c>
    </row>
    <row r="251" spans="1:5" s="105" customFormat="1" ht="55.5" customHeight="1">
      <c r="A251" s="9" t="s">
        <v>182</v>
      </c>
      <c r="B251" s="95" t="s">
        <v>183</v>
      </c>
      <c r="C251" s="12">
        <f>C252</f>
        <v>247</v>
      </c>
      <c r="D251" s="12">
        <f>D252</f>
        <v>0</v>
      </c>
      <c r="E251" s="12">
        <f>E252</f>
        <v>0</v>
      </c>
    </row>
    <row r="252" spans="1:5" ht="51">
      <c r="A252" s="18" t="s">
        <v>136</v>
      </c>
      <c r="B252" s="63" t="s">
        <v>150</v>
      </c>
      <c r="C252" s="16">
        <v>247</v>
      </c>
      <c r="D252" s="16">
        <v>0</v>
      </c>
      <c r="E252" s="16">
        <v>0</v>
      </c>
    </row>
    <row r="253" spans="1:5" s="105" customFormat="1" ht="38.25">
      <c r="A253" s="9" t="s">
        <v>185</v>
      </c>
      <c r="B253" s="95" t="s">
        <v>186</v>
      </c>
      <c r="C253" s="12">
        <f>C254</f>
        <v>2.1</v>
      </c>
      <c r="D253" s="12">
        <f>D254</f>
        <v>0</v>
      </c>
      <c r="E253" s="12">
        <f>E254</f>
        <v>0</v>
      </c>
    </row>
    <row r="254" spans="1:5" ht="38.25">
      <c r="A254" s="18" t="s">
        <v>137</v>
      </c>
      <c r="B254" s="63" t="s">
        <v>151</v>
      </c>
      <c r="C254" s="16">
        <v>2.1</v>
      </c>
      <c r="D254" s="16">
        <v>0</v>
      </c>
      <c r="E254" s="16">
        <v>0</v>
      </c>
    </row>
    <row r="255" spans="1:5" s="105" customFormat="1" ht="63.75">
      <c r="A255" s="9" t="s">
        <v>187</v>
      </c>
      <c r="B255" s="95" t="s">
        <v>188</v>
      </c>
      <c r="C255" s="12">
        <f>C256</f>
        <v>12700</v>
      </c>
      <c r="D255" s="12">
        <f>D256</f>
        <v>0</v>
      </c>
      <c r="E255" s="12">
        <f>E256</f>
        <v>0</v>
      </c>
    </row>
    <row r="256" spans="1:5" ht="63.75">
      <c r="A256" s="18" t="s">
        <v>138</v>
      </c>
      <c r="B256" s="63" t="s">
        <v>152</v>
      </c>
      <c r="C256" s="16">
        <v>12700</v>
      </c>
      <c r="D256" s="16">
        <v>0</v>
      </c>
      <c r="E256" s="16">
        <v>0</v>
      </c>
    </row>
    <row r="257" spans="1:5" s="105" customFormat="1" ht="30" customHeight="1">
      <c r="A257" s="9" t="s">
        <v>318</v>
      </c>
      <c r="B257" s="95" t="s">
        <v>316</v>
      </c>
      <c r="C257" s="12">
        <f>C258</f>
        <v>739.6</v>
      </c>
      <c r="D257" s="12">
        <f>D258</f>
        <v>0</v>
      </c>
      <c r="E257" s="12">
        <f>E258</f>
        <v>0</v>
      </c>
    </row>
    <row r="258" spans="1:5" ht="24.75" customHeight="1">
      <c r="A258" s="107" t="s">
        <v>317</v>
      </c>
      <c r="B258" s="63" t="s">
        <v>315</v>
      </c>
      <c r="C258" s="16">
        <v>739.6</v>
      </c>
      <c r="D258" s="16">
        <v>0</v>
      </c>
      <c r="E258" s="16">
        <v>0</v>
      </c>
    </row>
    <row r="259" spans="1:5" s="105" customFormat="1" ht="38.25">
      <c r="A259" s="9" t="s">
        <v>189</v>
      </c>
      <c r="B259" s="95" t="s">
        <v>190</v>
      </c>
      <c r="C259" s="12">
        <f>C260</f>
        <v>11900</v>
      </c>
      <c r="D259" s="12">
        <f>D260</f>
        <v>0</v>
      </c>
      <c r="E259" s="12">
        <f>E260</f>
        <v>0</v>
      </c>
    </row>
    <row r="260" spans="1:5" ht="38.25">
      <c r="A260" s="18" t="s">
        <v>139</v>
      </c>
      <c r="B260" s="63" t="s">
        <v>153</v>
      </c>
      <c r="C260" s="16">
        <v>11900</v>
      </c>
      <c r="D260" s="16">
        <v>0</v>
      </c>
      <c r="E260" s="16">
        <v>0</v>
      </c>
    </row>
    <row r="261" spans="1:5" s="105" customFormat="1" ht="12.75">
      <c r="A261" s="9" t="s">
        <v>324</v>
      </c>
      <c r="B261" s="95" t="s">
        <v>323</v>
      </c>
      <c r="C261" s="12">
        <f>C262+C264+C266</f>
        <v>25653.4</v>
      </c>
      <c r="D261" s="12">
        <f>D262+D264+D266</f>
        <v>36607.3</v>
      </c>
      <c r="E261" s="12">
        <f>E262+E264+E266</f>
        <v>90159.2</v>
      </c>
    </row>
    <row r="262" spans="1:5" s="105" customFormat="1" ht="45.75" customHeight="1">
      <c r="A262" s="9" t="s">
        <v>300</v>
      </c>
      <c r="B262" s="95" t="s">
        <v>298</v>
      </c>
      <c r="C262" s="12">
        <f>C263</f>
        <v>10710.6</v>
      </c>
      <c r="D262" s="12">
        <f>D263</f>
        <v>10710.5</v>
      </c>
      <c r="E262" s="12">
        <f>E263</f>
        <v>64262.4</v>
      </c>
    </row>
    <row r="263" spans="1:5" ht="45.75" customHeight="1">
      <c r="A263" s="18" t="s">
        <v>301</v>
      </c>
      <c r="B263" s="63" t="s">
        <v>299</v>
      </c>
      <c r="C263" s="16">
        <v>10710.6</v>
      </c>
      <c r="D263" s="16">
        <v>10710.5</v>
      </c>
      <c r="E263" s="16">
        <v>64262.4</v>
      </c>
    </row>
    <row r="264" spans="1:5" s="105" customFormat="1" ht="59.25" customHeight="1">
      <c r="A264" s="9" t="s">
        <v>322</v>
      </c>
      <c r="B264" s="110" t="s">
        <v>321</v>
      </c>
      <c r="C264" s="12">
        <f>C265</f>
        <v>8632.3</v>
      </c>
      <c r="D264" s="12">
        <f>D265</f>
        <v>25896.8</v>
      </c>
      <c r="E264" s="12">
        <f>E265</f>
        <v>25896.8</v>
      </c>
    </row>
    <row r="265" spans="1:5" ht="45.75" customHeight="1">
      <c r="A265" s="18" t="s">
        <v>319</v>
      </c>
      <c r="B265" s="103" t="s">
        <v>320</v>
      </c>
      <c r="C265" s="16">
        <v>8632.3</v>
      </c>
      <c r="D265" s="16">
        <v>25896.8</v>
      </c>
      <c r="E265" s="16">
        <f>D265</f>
        <v>25896.8</v>
      </c>
    </row>
    <row r="266" spans="1:5" s="105" customFormat="1" ht="27" customHeight="1">
      <c r="A266" s="9" t="s">
        <v>439</v>
      </c>
      <c r="B266" s="102" t="s">
        <v>437</v>
      </c>
      <c r="C266" s="12">
        <f>C267</f>
        <v>6310.5</v>
      </c>
      <c r="D266" s="12">
        <f>D267</f>
        <v>0</v>
      </c>
      <c r="E266" s="12">
        <f>E267</f>
        <v>0</v>
      </c>
    </row>
    <row r="267" spans="1:5" ht="28.5" customHeight="1">
      <c r="A267" s="18" t="s">
        <v>440</v>
      </c>
      <c r="B267" s="103" t="s">
        <v>438</v>
      </c>
      <c r="C267" s="16">
        <f>C268+C269</f>
        <v>6310.5</v>
      </c>
      <c r="D267" s="16">
        <f>D268+D269</f>
        <v>0</v>
      </c>
      <c r="E267" s="16">
        <f>E268+E269</f>
        <v>0</v>
      </c>
    </row>
    <row r="268" spans="1:5" ht="32.25" customHeight="1">
      <c r="A268" s="111" t="s">
        <v>441</v>
      </c>
      <c r="B268" s="103" t="s">
        <v>438</v>
      </c>
      <c r="C268" s="16">
        <v>819</v>
      </c>
      <c r="D268" s="16">
        <v>0</v>
      </c>
      <c r="E268" s="16">
        <v>0</v>
      </c>
    </row>
    <row r="269" spans="1:5" ht="19.5" customHeight="1">
      <c r="A269" s="38" t="s">
        <v>442</v>
      </c>
      <c r="B269" s="103" t="s">
        <v>438</v>
      </c>
      <c r="C269" s="16">
        <v>5491.5</v>
      </c>
      <c r="D269" s="16">
        <v>0</v>
      </c>
      <c r="E269" s="16">
        <v>0</v>
      </c>
    </row>
    <row r="270" spans="1:5" ht="12.75">
      <c r="A270" s="9" t="s">
        <v>140</v>
      </c>
      <c r="B270" s="95" t="s">
        <v>154</v>
      </c>
      <c r="C270" s="12">
        <f>C271</f>
        <v>7752.700000000001</v>
      </c>
      <c r="D270" s="12">
        <f>D271</f>
        <v>650</v>
      </c>
      <c r="E270" s="12">
        <f>E271</f>
        <v>300</v>
      </c>
    </row>
    <row r="271" spans="1:5" ht="12.75">
      <c r="A271" s="18" t="s">
        <v>141</v>
      </c>
      <c r="B271" s="63" t="s">
        <v>266</v>
      </c>
      <c r="C271" s="16">
        <f>C272+C273</f>
        <v>7752.700000000001</v>
      </c>
      <c r="D271" s="16">
        <f>D272+D273</f>
        <v>650</v>
      </c>
      <c r="E271" s="16">
        <f>E272+E273</f>
        <v>300</v>
      </c>
    </row>
    <row r="272" spans="1:5" ht="25.5">
      <c r="A272" s="18" t="s">
        <v>443</v>
      </c>
      <c r="B272" s="63" t="s">
        <v>444</v>
      </c>
      <c r="C272" s="12">
        <v>192.6</v>
      </c>
      <c r="D272" s="12">
        <v>0</v>
      </c>
      <c r="E272" s="12">
        <v>0</v>
      </c>
    </row>
    <row r="273" spans="1:5" ht="12.75">
      <c r="A273" s="112" t="s">
        <v>141</v>
      </c>
      <c r="B273" s="97" t="s">
        <v>155</v>
      </c>
      <c r="C273" s="113">
        <v>7560.1</v>
      </c>
      <c r="D273" s="113">
        <v>650</v>
      </c>
      <c r="E273" s="113">
        <v>300</v>
      </c>
    </row>
  </sheetData>
  <sheetProtection/>
  <mergeCells count="14">
    <mergeCell ref="A18:E19"/>
    <mergeCell ref="B15:E15"/>
    <mergeCell ref="B10:E10"/>
    <mergeCell ref="B11:E11"/>
    <mergeCell ref="B12:E12"/>
    <mergeCell ref="B13:E13"/>
    <mergeCell ref="B14:E14"/>
    <mergeCell ref="B2:E2"/>
    <mergeCell ref="B3:E3"/>
    <mergeCell ref="B4:E4"/>
    <mergeCell ref="B6:E6"/>
    <mergeCell ref="B7:E7"/>
    <mergeCell ref="B8:E8"/>
    <mergeCell ref="B5:E5"/>
  </mergeCells>
  <hyperlinks>
    <hyperlink ref="A113" r:id="rId1" display="consultantplus://offline/ref=4CCF608C73565D6BD6F5EA440E3CE3FD0BCFE275FF58AB3564F737F2913D0A3BCA31964F9694EAEF696F40BBDB7F938DC8E739CDA4AC710Fs2r8B"/>
    <hyperlink ref="A116" r:id="rId2" display="consultantplus://offline/ref=EBC791A6230AC4944217D4DA8286B05B2500665DFDB9C4637EC8E0003A2C6AAD2D53541E55A943100D87B82508B69D5F231941A0338E365CP1sFB"/>
    <hyperlink ref="A124" r:id="rId3" display="consultantplus://offline/ref=EBC791A6230AC4944217D4DA8286B05B2500665DFDB9C4637EC8E0003A2C6AAD2D53541E55A943100D87B82508B69D5F231941A0338E365CP1sFB"/>
    <hyperlink ref="A138" r:id="rId4" display="consultantplus://offline/ref=EEE90C21D1E463AE6E9F4A0E7F1BBC0911BF9F63D9E8815CF3D7AE4ED22D5306F83F404832139B092C25586F1FE28498A2C8709824401320zFuBB"/>
    <hyperlink ref="A139" r:id="rId5" display="consultantplus://offline/ref=EEE90C21D1E463AE6E9F4A0E7F1BBC0911BF9F63D9E8815CF3D7AE4ED22D5306F83F404832139B092C25586F1FE28498A2C8709824401320zFuBB"/>
    <hyperlink ref="A177" r:id="rId6" display="consultantplus://offline/ref=C6F9AC1AD236DFF7BB177DF48178E3DB95FAB0C474CA650ED8E1ED1CFD0E74BE0AADCB5EF1F38B7F7A4C6E2301F4377411D96FBB057A1528SDSBC"/>
  </hyperlinks>
  <printOptions/>
  <pageMargins left="0.5905511811023623" right="0.3937007874015748" top="0.984251968503937" bottom="0.3937007874015748" header="0.5118110236220472" footer="0.5118110236220472"/>
  <pageSetup horizontalDpi="600" verticalDpi="6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Федорова Л.В.</cp:lastModifiedBy>
  <cp:lastPrinted>2019-12-14T03:10:55Z</cp:lastPrinted>
  <dcterms:created xsi:type="dcterms:W3CDTF">2017-11-08T02:52:36Z</dcterms:created>
  <dcterms:modified xsi:type="dcterms:W3CDTF">2020-08-20T04:24:10Z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