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<sst xmlns="http://schemas.openxmlformats.org/spreadsheetml/2006/main" count="81" uniqueCount="36">
  <si>
    <t>Источник 
финансирования</t>
  </si>
  <si>
    <t>1.1. Мероприятие 
«Развитие физической культуры и спорта»</t>
  </si>
  <si>
    <t>1.2. Мероприятие 
«Организация и проведение спортивных мероприятий»</t>
  </si>
  <si>
    <t xml:space="preserve">2.4.Мероприятие
«Организация досуга подростков и молодежи»
</t>
  </si>
  <si>
    <t>2.1.Мероприятие
«Воспитание гражданственности и патриотизма молодежи»</t>
  </si>
  <si>
    <t>2.Подпрограмма
«Молодежная политика»</t>
  </si>
  <si>
    <t>1.Подпрограмма 
«Физическая 
культура и спорт»</t>
  </si>
  <si>
    <t>2.3.Мероприятие
«Развитие волонтерского движения»</t>
  </si>
  <si>
    <t>Всего</t>
  </si>
  <si>
    <t>бюджет Осинниковского 
городского округа</t>
  </si>
  <si>
    <t>бюджет Осинниковского
 городского округа</t>
  </si>
  <si>
    <t>областной бюджет</t>
  </si>
  <si>
    <t>иные не запрещенные
 законодательством источники: средства юридических и физических лиц.</t>
  </si>
  <si>
    <t>2018 год</t>
  </si>
  <si>
    <t>2.7.Мероприятие
«Профилактика безнадзорности и правонарушений несовершеннолетних»</t>
  </si>
  <si>
    <t>2019 год</t>
  </si>
  <si>
    <t>2020 год</t>
  </si>
  <si>
    <t>Иные не запрещенные законодательством источники:</t>
  </si>
  <si>
    <t xml:space="preserve"> средства юридических и физических лиц.</t>
  </si>
  <si>
    <r>
      <t xml:space="preserve">Наименование 
муниципальной программы, подпрограммы, </t>
    </r>
    <r>
      <rPr>
        <sz val="10"/>
        <rFont val="Times New Roman"/>
        <family val="1"/>
      </rPr>
      <t xml:space="preserve"> мероприятия</t>
    </r>
  </si>
  <si>
    <t xml:space="preserve"> в том числе кредиторская задолженность предшествующих периодов
</t>
  </si>
  <si>
    <t>2021 год</t>
  </si>
  <si>
    <t xml:space="preserve"> </t>
  </si>
  <si>
    <t>2.5.Мероприятие                                   "Трудоустройство молодежи" (Реализация мер в области государственной молодежной политики)</t>
  </si>
  <si>
    <t>иные не запрещенные
 законодательством источники: средства юридических и физических лиц</t>
  </si>
  <si>
    <t>1.3. Мероприятие «Обеспечение деятельности (оказание услуг) учреждений дополнительного образования»</t>
  </si>
  <si>
    <t>1.5 Мероприятие"Обеспечение 
деятельности (оказание услуг) прочих учреждений"</t>
  </si>
  <si>
    <t xml:space="preserve">1.4 Мероприятие"Обеспечение деятельности (оказание услуг) 
 спортивных учреждений" </t>
  </si>
  <si>
    <t>2022 год</t>
  </si>
  <si>
    <t>Объем финансовых ресурсов, тыс. рублей</t>
  </si>
  <si>
    <t xml:space="preserve">иные не запрещенные
 законодательством источники: </t>
  </si>
  <si>
    <t xml:space="preserve">1.6 Реализация проектов инициативного бюджетирования "Твой Кузбасс - Твоя инициатива" </t>
  </si>
  <si>
    <t>2023 год</t>
  </si>
  <si>
    <t>Раздел 4. Ресурсное обеспечение  реализации муниципальной программы
 «Физическая культура, спорт и молодежная политика» на 2018-2023 гг.</t>
  </si>
  <si>
    <t>Муниципальная 
программа « Физическая культура, спорт и молодежная политика» на 2018-2023 гг.</t>
  </si>
  <si>
    <t>1.7 Подготовительные работы, связанные  с текущим ремонтом площадки по адресу: г. Осинники, ул. Магистральный проезд,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</si>
</sst>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3" fillId="0" borderId="19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168" fontId="3" fillId="0" borderId="21" xfId="0" applyNumberFormat="1" applyFont="1" applyFill="1" applyBorder="1" applyAlignment="1">
      <alignment horizontal="center" vertical="center"/>
    </xf>
    <xf numFmtId="168" fontId="3" fillId="0" borderId="22" xfId="0" applyNumberFormat="1" applyFont="1" applyFill="1" applyBorder="1" applyAlignment="1">
      <alignment horizontal="center" vertical="center"/>
    </xf>
    <xf numFmtId="168" fontId="3" fillId="0" borderId="16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168" fontId="4" fillId="0" borderId="17" xfId="0" applyNumberFormat="1" applyFont="1" applyFill="1" applyBorder="1" applyAlignment="1">
      <alignment horizontal="center" vertical="center"/>
    </xf>
    <xf numFmtId="168" fontId="4" fillId="0" borderId="18" xfId="0" applyNumberFormat="1" applyFont="1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center" vertical="center"/>
    </xf>
    <xf numFmtId="168" fontId="3" fillId="33" borderId="17" xfId="0" applyNumberFormat="1" applyFont="1" applyFill="1" applyBorder="1" applyAlignment="1">
      <alignment horizontal="center" vertical="center"/>
    </xf>
    <xf numFmtId="168" fontId="4" fillId="0" borderId="15" xfId="0" applyNumberFormat="1" applyFont="1" applyFill="1" applyBorder="1" applyAlignment="1">
      <alignment horizontal="center" vertical="center"/>
    </xf>
    <xf numFmtId="168" fontId="4" fillId="0" borderId="26" xfId="0" applyNumberFormat="1" applyFont="1" applyFill="1" applyBorder="1" applyAlignment="1">
      <alignment horizontal="center" vertical="center"/>
    </xf>
    <xf numFmtId="168" fontId="4" fillId="33" borderId="19" xfId="0" applyNumberFormat="1" applyFont="1" applyFill="1" applyBorder="1" applyAlignment="1">
      <alignment horizontal="center" vertical="center"/>
    </xf>
    <xf numFmtId="168" fontId="3" fillId="33" borderId="11" xfId="0" applyNumberFormat="1" applyFont="1" applyFill="1" applyBorder="1" applyAlignment="1">
      <alignment horizontal="center" vertical="center"/>
    </xf>
    <xf numFmtId="168" fontId="3" fillId="33" borderId="16" xfId="0" applyNumberFormat="1" applyFont="1" applyFill="1" applyBorder="1" applyAlignment="1">
      <alignment horizontal="center" vertical="center"/>
    </xf>
    <xf numFmtId="168" fontId="4" fillId="33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168" fontId="3" fillId="0" borderId="26" xfId="0" applyNumberFormat="1" applyFont="1" applyFill="1" applyBorder="1" applyAlignment="1">
      <alignment horizontal="center" vertical="center"/>
    </xf>
    <xf numFmtId="168" fontId="3" fillId="0" borderId="28" xfId="0" applyNumberFormat="1" applyFont="1" applyFill="1" applyBorder="1" applyAlignment="1">
      <alignment horizontal="center" vertical="center"/>
    </xf>
    <xf numFmtId="168" fontId="3" fillId="33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8" fontId="4" fillId="33" borderId="16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3" xfId="0" applyNumberFormat="1" applyFont="1" applyFill="1" applyBorder="1" applyAlignment="1">
      <alignment horizontal="center" vertical="center"/>
    </xf>
    <xf numFmtId="168" fontId="3" fillId="33" borderId="20" xfId="0" applyNumberFormat="1" applyFont="1" applyFill="1" applyBorder="1" applyAlignment="1">
      <alignment horizontal="center" vertical="center"/>
    </xf>
    <xf numFmtId="168" fontId="3" fillId="33" borderId="21" xfId="0" applyNumberFormat="1" applyFont="1" applyFill="1" applyBorder="1" applyAlignment="1">
      <alignment horizontal="center" vertical="center"/>
    </xf>
    <xf numFmtId="168" fontId="3" fillId="33" borderId="2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29" xfId="0" applyNumberFormat="1" applyFont="1" applyFill="1" applyBorder="1" applyAlignment="1">
      <alignment horizontal="center" vertical="center"/>
    </xf>
    <xf numFmtId="168" fontId="3" fillId="0" borderId="30" xfId="0" applyNumberFormat="1" applyFont="1" applyFill="1" applyBorder="1" applyAlignment="1">
      <alignment horizontal="center" vertical="center"/>
    </xf>
    <xf numFmtId="168" fontId="3" fillId="0" borderId="31" xfId="0" applyNumberFormat="1" applyFont="1" applyFill="1" applyBorder="1" applyAlignment="1">
      <alignment horizontal="center" vertical="center"/>
    </xf>
    <xf numFmtId="168" fontId="3" fillId="0" borderId="32" xfId="0" applyNumberFormat="1" applyFont="1" applyFill="1" applyBorder="1" applyAlignment="1">
      <alignment horizontal="center" vertical="center"/>
    </xf>
    <xf numFmtId="168" fontId="3" fillId="0" borderId="33" xfId="0" applyNumberFormat="1" applyFont="1" applyFill="1" applyBorder="1" applyAlignment="1">
      <alignment horizontal="center" vertical="center" wrapText="1"/>
    </xf>
    <xf numFmtId="168" fontId="3" fillId="0" borderId="34" xfId="0" applyNumberFormat="1" applyFont="1" applyFill="1" applyBorder="1" applyAlignment="1">
      <alignment horizontal="center" vertical="center"/>
    </xf>
    <xf numFmtId="168" fontId="3" fillId="0" borderId="21" xfId="0" applyNumberFormat="1" applyFont="1" applyFill="1" applyBorder="1" applyAlignment="1">
      <alignment horizontal="center" vertical="center" wrapText="1"/>
    </xf>
    <xf numFmtId="168" fontId="3" fillId="0" borderId="35" xfId="0" applyNumberFormat="1" applyFont="1" applyFill="1" applyBorder="1" applyAlignment="1">
      <alignment horizontal="center" vertical="center"/>
    </xf>
    <xf numFmtId="168" fontId="3" fillId="0" borderId="31" xfId="0" applyNumberFormat="1" applyFont="1" applyFill="1" applyBorder="1" applyAlignment="1">
      <alignment horizontal="center" vertical="center" wrapText="1"/>
    </xf>
    <xf numFmtId="168" fontId="4" fillId="0" borderId="36" xfId="0" applyNumberFormat="1" applyFont="1" applyFill="1" applyBorder="1" applyAlignment="1">
      <alignment horizontal="center" vertical="center"/>
    </xf>
    <xf numFmtId="168" fontId="4" fillId="0" borderId="29" xfId="0" applyNumberFormat="1" applyFont="1" applyFill="1" applyBorder="1" applyAlignment="1">
      <alignment horizontal="center" vertical="center"/>
    </xf>
    <xf numFmtId="168" fontId="4" fillId="0" borderId="31" xfId="0" applyNumberFormat="1" applyFont="1" applyFill="1" applyBorder="1" applyAlignment="1">
      <alignment horizontal="center" vertical="center"/>
    </xf>
    <xf numFmtId="168" fontId="4" fillId="0" borderId="3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view="pageBreakPreview" zoomScale="85" zoomScaleSheetLayoutView="85" zoomScalePageLayoutView="0" workbookViewId="0" topLeftCell="A37">
      <selection activeCell="D11" sqref="D11"/>
    </sheetView>
  </sheetViews>
  <sheetFormatPr defaultColWidth="9.00390625" defaultRowHeight="12.75"/>
  <cols>
    <col min="1" max="1" width="30.75390625" style="6" customWidth="1"/>
    <col min="2" max="2" width="33.375" style="6" customWidth="1"/>
    <col min="3" max="3" width="19.75390625" style="6" customWidth="1"/>
    <col min="4" max="7" width="19.875" style="6" customWidth="1"/>
    <col min="8" max="8" width="19.75390625" style="6" customWidth="1"/>
    <col min="9" max="9" width="19.875" style="6" customWidth="1"/>
    <col min="10" max="10" width="11.625" style="6" customWidth="1"/>
    <col min="11" max="16384" width="9.125" style="6" customWidth="1"/>
  </cols>
  <sheetData>
    <row r="1" spans="5:7" ht="11.25" customHeight="1">
      <c r="E1" s="79"/>
      <c r="F1" s="80"/>
      <c r="G1" s="81"/>
    </row>
    <row r="2" spans="1:8" ht="34.5" customHeight="1" thickBot="1">
      <c r="A2" s="85" t="s">
        <v>33</v>
      </c>
      <c r="B2" s="86"/>
      <c r="C2" s="86"/>
      <c r="D2" s="86"/>
      <c r="E2" s="87"/>
      <c r="F2" s="87"/>
      <c r="G2" s="87"/>
      <c r="H2" s="87"/>
    </row>
    <row r="3" spans="1:10" ht="27" customHeight="1" thickBot="1">
      <c r="A3" s="95" t="s">
        <v>19</v>
      </c>
      <c r="B3" s="103" t="s">
        <v>0</v>
      </c>
      <c r="C3" s="82" t="s">
        <v>29</v>
      </c>
      <c r="D3" s="83"/>
      <c r="E3" s="83"/>
      <c r="F3" s="83"/>
      <c r="G3" s="83"/>
      <c r="H3" s="84"/>
      <c r="J3" s="35"/>
    </row>
    <row r="4" spans="1:8" ht="30" customHeight="1" thickBot="1">
      <c r="A4" s="97"/>
      <c r="B4" s="104"/>
      <c r="C4" s="34" t="s">
        <v>13</v>
      </c>
      <c r="D4" s="34" t="s">
        <v>15</v>
      </c>
      <c r="E4" s="34" t="s">
        <v>16</v>
      </c>
      <c r="F4" s="34" t="s">
        <v>21</v>
      </c>
      <c r="G4" s="34" t="s">
        <v>28</v>
      </c>
      <c r="H4" s="34" t="s">
        <v>32</v>
      </c>
    </row>
    <row r="5" spans="1:8" ht="15.75" customHeight="1" thickBot="1">
      <c r="A5" s="8">
        <v>1</v>
      </c>
      <c r="B5" s="55">
        <v>2</v>
      </c>
      <c r="C5" s="9">
        <v>6</v>
      </c>
      <c r="D5" s="9">
        <v>7</v>
      </c>
      <c r="E5" s="9">
        <v>7</v>
      </c>
      <c r="F5" s="9">
        <v>8</v>
      </c>
      <c r="G5" s="9">
        <v>9</v>
      </c>
      <c r="H5" s="9">
        <v>9</v>
      </c>
    </row>
    <row r="6" spans="1:10" ht="16.5" customHeight="1" thickBot="1">
      <c r="A6" s="88" t="s">
        <v>34</v>
      </c>
      <c r="B6" s="78" t="s">
        <v>8</v>
      </c>
      <c r="C6" s="74">
        <f>C8+C10+C11</f>
        <v>44349.509999999995</v>
      </c>
      <c r="D6" s="44">
        <f>D8+D10+D11</f>
        <v>48617.799999999996</v>
      </c>
      <c r="E6" s="44">
        <f>E8+E9</f>
        <v>59289.5</v>
      </c>
      <c r="F6" s="44">
        <f>F8+F10+F11</f>
        <v>51867.799999999996</v>
      </c>
      <c r="G6" s="44">
        <f>G8+G10+G11</f>
        <v>51867.799999999996</v>
      </c>
      <c r="H6" s="44">
        <f>H8+H10+H11</f>
        <v>51867.799999999996</v>
      </c>
      <c r="I6" s="35"/>
      <c r="J6" s="35"/>
    </row>
    <row r="7" spans="1:9" ht="42.75" customHeight="1">
      <c r="A7" s="89"/>
      <c r="B7" s="5" t="s">
        <v>20</v>
      </c>
      <c r="C7" s="75">
        <f>C25+C29+C33</f>
        <v>1090.5</v>
      </c>
      <c r="D7" s="46">
        <f>D25+D29+D33</f>
        <v>1703</v>
      </c>
      <c r="E7" s="46">
        <f>E25+E29+E33</f>
        <v>0</v>
      </c>
      <c r="F7" s="39">
        <v>0</v>
      </c>
      <c r="G7" s="39">
        <v>0</v>
      </c>
      <c r="H7" s="20">
        <v>0</v>
      </c>
      <c r="I7" s="35"/>
    </row>
    <row r="8" spans="1:11" ht="30" customHeight="1">
      <c r="A8" s="90"/>
      <c r="B8" s="5" t="s">
        <v>9</v>
      </c>
      <c r="C8" s="76">
        <f aca="true" t="shared" si="0" ref="C8:H8">C13+C42</f>
        <v>37987.21</v>
      </c>
      <c r="D8" s="40">
        <f t="shared" si="0"/>
        <v>41591.1</v>
      </c>
      <c r="E8" s="40">
        <f t="shared" si="0"/>
        <v>51324.2</v>
      </c>
      <c r="F8" s="40">
        <f t="shared" si="0"/>
        <v>45294.1</v>
      </c>
      <c r="G8" s="40">
        <f t="shared" si="0"/>
        <v>45294.1</v>
      </c>
      <c r="H8" s="19">
        <f t="shared" si="0"/>
        <v>45294.1</v>
      </c>
      <c r="I8" s="35"/>
      <c r="J8" s="35"/>
      <c r="K8" s="35"/>
    </row>
    <row r="9" spans="1:10" ht="34.5" customHeight="1">
      <c r="A9" s="90"/>
      <c r="B9" s="1" t="s">
        <v>17</v>
      </c>
      <c r="C9" s="76">
        <f aca="true" t="shared" si="1" ref="C9:H9">C10+C11</f>
        <v>6362.3</v>
      </c>
      <c r="D9" s="40">
        <f t="shared" si="1"/>
        <v>7026.7</v>
      </c>
      <c r="E9" s="40">
        <f t="shared" si="1"/>
        <v>7965.3</v>
      </c>
      <c r="F9" s="40">
        <f t="shared" si="1"/>
        <v>6573.7</v>
      </c>
      <c r="G9" s="40">
        <f t="shared" si="1"/>
        <v>6573.7</v>
      </c>
      <c r="H9" s="19">
        <f t="shared" si="1"/>
        <v>6573.7</v>
      </c>
      <c r="J9" s="35"/>
    </row>
    <row r="10" spans="1:10" ht="16.5" customHeight="1">
      <c r="A10" s="90"/>
      <c r="B10" s="54" t="s">
        <v>11</v>
      </c>
      <c r="C10" s="76">
        <f>C43</f>
        <v>117.2</v>
      </c>
      <c r="D10" s="40">
        <v>718.7</v>
      </c>
      <c r="E10" s="40">
        <f>E15+E44</f>
        <v>1488.7</v>
      </c>
      <c r="F10" s="40">
        <v>238.7</v>
      </c>
      <c r="G10" s="40">
        <f>G43</f>
        <v>238.7</v>
      </c>
      <c r="H10" s="19">
        <f>H43</f>
        <v>238.7</v>
      </c>
      <c r="I10" s="35"/>
      <c r="J10" s="35"/>
    </row>
    <row r="11" spans="1:10" ht="36" customHeight="1" thickBot="1">
      <c r="A11" s="91"/>
      <c r="B11" s="4" t="s">
        <v>18</v>
      </c>
      <c r="C11" s="77">
        <v>6245.1</v>
      </c>
      <c r="D11" s="49">
        <v>6308</v>
      </c>
      <c r="E11" s="49">
        <f>E16</f>
        <v>6476.6</v>
      </c>
      <c r="F11" s="41">
        <f>F16</f>
        <v>6335</v>
      </c>
      <c r="G11" s="41">
        <f>G16</f>
        <v>6335</v>
      </c>
      <c r="H11" s="18">
        <f>H16</f>
        <v>6335</v>
      </c>
      <c r="I11" s="35"/>
      <c r="J11" s="6" t="s">
        <v>22</v>
      </c>
    </row>
    <row r="12" spans="1:8" ht="17.25" customHeight="1">
      <c r="A12" s="88" t="s">
        <v>6</v>
      </c>
      <c r="B12" s="38" t="s">
        <v>8</v>
      </c>
      <c r="C12" s="45">
        <f aca="true" t="shared" si="2" ref="C12:H12">C13+C14</f>
        <v>44073.799999999996</v>
      </c>
      <c r="D12" s="45">
        <f t="shared" si="2"/>
        <v>48052.9</v>
      </c>
      <c r="E12" s="45">
        <f t="shared" si="2"/>
        <v>58903.799999999996</v>
      </c>
      <c r="F12" s="45">
        <f t="shared" si="2"/>
        <v>51459.5</v>
      </c>
      <c r="G12" s="45">
        <f t="shared" si="2"/>
        <v>51459.5</v>
      </c>
      <c r="H12" s="17">
        <f t="shared" si="2"/>
        <v>51459.5</v>
      </c>
    </row>
    <row r="13" spans="1:11" ht="27" customHeight="1">
      <c r="A13" s="90"/>
      <c r="B13" s="14" t="s">
        <v>9</v>
      </c>
      <c r="C13" s="40">
        <f>C18+C22+C24+C32+C30</f>
        <v>37828.7</v>
      </c>
      <c r="D13" s="40">
        <f>D18+D22+D26+D30+D34</f>
        <v>41264.9</v>
      </c>
      <c r="E13" s="40">
        <f>E18+E22+E26+E30+E34+E36+E40</f>
        <v>51177.2</v>
      </c>
      <c r="F13" s="40">
        <f>F18+F22+F26+F30+F34</f>
        <v>45124.5</v>
      </c>
      <c r="G13" s="40">
        <f>G18+G22+G26+G30+G34</f>
        <v>45124.5</v>
      </c>
      <c r="H13" s="19">
        <f>H18+H22+H26+H30+H34</f>
        <v>45124.5</v>
      </c>
      <c r="I13" s="35"/>
      <c r="K13" s="35"/>
    </row>
    <row r="14" spans="1:9" ht="38.25" customHeight="1">
      <c r="A14" s="91"/>
      <c r="B14" s="14" t="s">
        <v>30</v>
      </c>
      <c r="C14" s="40">
        <f>C16</f>
        <v>6245.1</v>
      </c>
      <c r="D14" s="40">
        <f>D15+D16</f>
        <v>6788</v>
      </c>
      <c r="E14" s="40">
        <f>E15+E16</f>
        <v>7726.6</v>
      </c>
      <c r="F14" s="40">
        <f>F15+F16</f>
        <v>6335</v>
      </c>
      <c r="G14" s="40">
        <f>G16</f>
        <v>6335</v>
      </c>
      <c r="H14" s="19">
        <f>H16</f>
        <v>6335</v>
      </c>
      <c r="I14" s="35"/>
    </row>
    <row r="15" spans="1:10" ht="33.75" customHeight="1">
      <c r="A15" s="91"/>
      <c r="B15" s="14" t="s">
        <v>11</v>
      </c>
      <c r="C15" s="40">
        <v>0</v>
      </c>
      <c r="D15" s="40">
        <v>480</v>
      </c>
      <c r="E15" s="40">
        <f>E38</f>
        <v>1250</v>
      </c>
      <c r="F15" s="40">
        <v>0</v>
      </c>
      <c r="G15" s="40">
        <v>0</v>
      </c>
      <c r="H15" s="19">
        <v>0</v>
      </c>
      <c r="J15" s="35"/>
    </row>
    <row r="16" spans="1:10" ht="29.25" customHeight="1" thickBot="1">
      <c r="A16" s="38"/>
      <c r="B16" s="50" t="s">
        <v>18</v>
      </c>
      <c r="C16" s="41">
        <v>6245.1</v>
      </c>
      <c r="D16" s="41">
        <v>6308</v>
      </c>
      <c r="E16" s="41">
        <f>E31</f>
        <v>6476.6</v>
      </c>
      <c r="F16" s="41">
        <f>F31</f>
        <v>6335</v>
      </c>
      <c r="G16" s="41">
        <f>G31</f>
        <v>6335</v>
      </c>
      <c r="H16" s="18">
        <f>H31</f>
        <v>6335</v>
      </c>
      <c r="J16" s="35"/>
    </row>
    <row r="17" spans="1:8" ht="20.25" customHeight="1">
      <c r="A17" s="95" t="s">
        <v>1</v>
      </c>
      <c r="B17" s="3" t="s">
        <v>8</v>
      </c>
      <c r="C17" s="30">
        <f>C18</f>
        <v>46</v>
      </c>
      <c r="D17" s="30">
        <f>D18+D19</f>
        <v>574</v>
      </c>
      <c r="E17" s="30">
        <f>E18+E19</f>
        <v>152</v>
      </c>
      <c r="F17" s="30">
        <f>F18</f>
        <v>46</v>
      </c>
      <c r="G17" s="30">
        <f>G18</f>
        <v>46</v>
      </c>
      <c r="H17" s="30">
        <f>H18</f>
        <v>46</v>
      </c>
    </row>
    <row r="18" spans="1:8" ht="32.25" customHeight="1">
      <c r="A18" s="101"/>
      <c r="B18" s="5" t="s">
        <v>9</v>
      </c>
      <c r="C18" s="22">
        <v>46</v>
      </c>
      <c r="D18" s="22">
        <f>46+48</f>
        <v>94</v>
      </c>
      <c r="E18" s="22">
        <f>46+106</f>
        <v>152</v>
      </c>
      <c r="F18" s="22">
        <v>46</v>
      </c>
      <c r="G18" s="22">
        <v>46</v>
      </c>
      <c r="H18" s="22">
        <v>46</v>
      </c>
    </row>
    <row r="19" spans="1:8" ht="39" customHeight="1">
      <c r="A19" s="101"/>
      <c r="B19" s="5" t="s">
        <v>30</v>
      </c>
      <c r="C19" s="24">
        <v>0</v>
      </c>
      <c r="D19" s="47">
        <f>D20</f>
        <v>480</v>
      </c>
      <c r="E19" s="47">
        <f>E20</f>
        <v>0</v>
      </c>
      <c r="F19" s="22">
        <f>F20</f>
        <v>0</v>
      </c>
      <c r="G19" s="22">
        <v>0</v>
      </c>
      <c r="H19" s="22">
        <v>0</v>
      </c>
    </row>
    <row r="20" spans="1:8" ht="39" customHeight="1" thickBot="1">
      <c r="A20" s="102"/>
      <c r="B20" s="4" t="s">
        <v>11</v>
      </c>
      <c r="C20" s="24">
        <v>0</v>
      </c>
      <c r="D20" s="47">
        <v>480</v>
      </c>
      <c r="E20" s="47">
        <v>0</v>
      </c>
      <c r="F20" s="22">
        <v>0</v>
      </c>
      <c r="G20" s="22">
        <v>0</v>
      </c>
      <c r="H20" s="22">
        <v>0</v>
      </c>
    </row>
    <row r="21" spans="1:8" ht="19.5" customHeight="1">
      <c r="A21" s="103" t="s">
        <v>2</v>
      </c>
      <c r="B21" s="3" t="s">
        <v>8</v>
      </c>
      <c r="C21" s="25">
        <f aca="true" t="shared" si="3" ref="C21:H21">C22+C23</f>
        <v>1006.8</v>
      </c>
      <c r="D21" s="21">
        <f t="shared" si="3"/>
        <v>435.9</v>
      </c>
      <c r="E21" s="21">
        <f t="shared" si="3"/>
        <v>482.7</v>
      </c>
      <c r="F21" s="26">
        <f t="shared" si="3"/>
        <v>481.7</v>
      </c>
      <c r="G21" s="21">
        <f t="shared" si="3"/>
        <v>481.7</v>
      </c>
      <c r="H21" s="21">
        <f t="shared" si="3"/>
        <v>481.7</v>
      </c>
    </row>
    <row r="22" spans="1:8" ht="36.75" customHeight="1">
      <c r="A22" s="107"/>
      <c r="B22" s="5" t="s">
        <v>10</v>
      </c>
      <c r="C22" s="27">
        <v>1006.8</v>
      </c>
      <c r="D22" s="22">
        <v>435.9</v>
      </c>
      <c r="E22" s="22">
        <v>482.7</v>
      </c>
      <c r="F22" s="28">
        <v>481.7</v>
      </c>
      <c r="G22" s="22">
        <v>481.7</v>
      </c>
      <c r="H22" s="22">
        <v>481.7</v>
      </c>
    </row>
    <row r="23" spans="1:8" ht="42" customHeight="1" thickBot="1">
      <c r="A23" s="108"/>
      <c r="B23" s="4" t="s">
        <v>24</v>
      </c>
      <c r="C23" s="42">
        <v>0</v>
      </c>
      <c r="D23" s="23">
        <f>C23</f>
        <v>0</v>
      </c>
      <c r="E23" s="23">
        <f>D23</f>
        <v>0</v>
      </c>
      <c r="F23" s="29">
        <v>0</v>
      </c>
      <c r="G23" s="23">
        <v>0</v>
      </c>
      <c r="H23" s="23">
        <v>0</v>
      </c>
    </row>
    <row r="24" spans="1:8" s="36" customFormat="1" ht="19.5" customHeight="1" thickBot="1">
      <c r="A24" s="95" t="s">
        <v>25</v>
      </c>
      <c r="B24" s="3" t="s">
        <v>8</v>
      </c>
      <c r="C24" s="65">
        <f aca="true" t="shared" si="4" ref="C24:H24">C26+C27</f>
        <v>7379.1</v>
      </c>
      <c r="D24" s="25">
        <f t="shared" si="4"/>
        <v>7960.3</v>
      </c>
      <c r="E24" s="25">
        <f t="shared" si="4"/>
        <v>8701</v>
      </c>
      <c r="F24" s="25">
        <f t="shared" si="4"/>
        <v>8916.1</v>
      </c>
      <c r="G24" s="25">
        <f t="shared" si="4"/>
        <v>8916.1</v>
      </c>
      <c r="H24" s="21">
        <f t="shared" si="4"/>
        <v>8916.1</v>
      </c>
    </row>
    <row r="25" spans="1:39" s="36" customFormat="1" ht="42.75" customHeight="1" thickBot="1">
      <c r="A25" s="105"/>
      <c r="B25" s="5" t="s">
        <v>20</v>
      </c>
      <c r="C25" s="72">
        <f>279.6+2.3</f>
        <v>281.90000000000003</v>
      </c>
      <c r="D25" s="51">
        <v>434.2</v>
      </c>
      <c r="E25" s="51">
        <v>0</v>
      </c>
      <c r="F25" s="51">
        <v>0</v>
      </c>
      <c r="G25" s="51">
        <v>0</v>
      </c>
      <c r="H25" s="30">
        <v>0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</row>
    <row r="26" spans="1:39" s="36" customFormat="1" ht="36.75" customHeight="1">
      <c r="A26" s="101"/>
      <c r="B26" s="5" t="s">
        <v>9</v>
      </c>
      <c r="C26" s="73">
        <v>7379.1</v>
      </c>
      <c r="D26" s="43">
        <f>7957.6+2.7</f>
        <v>7960.3</v>
      </c>
      <c r="E26" s="43">
        <f>8698.5+2.5</f>
        <v>8701</v>
      </c>
      <c r="F26" s="43">
        <v>8916.1</v>
      </c>
      <c r="G26" s="43">
        <v>8916.1</v>
      </c>
      <c r="H26" s="32">
        <v>8916.1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</row>
    <row r="27" spans="1:39" s="37" customFormat="1" ht="41.25" customHeight="1" thickBot="1">
      <c r="A27" s="106"/>
      <c r="B27" s="4" t="s">
        <v>24</v>
      </c>
      <c r="C27" s="66">
        <v>0</v>
      </c>
      <c r="D27" s="42">
        <v>0</v>
      </c>
      <c r="E27" s="42">
        <v>0</v>
      </c>
      <c r="F27" s="42">
        <f>E27</f>
        <v>0</v>
      </c>
      <c r="G27" s="42">
        <f>F27</f>
        <v>0</v>
      </c>
      <c r="H27" s="23">
        <f>G27</f>
        <v>0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</row>
    <row r="28" spans="1:39" ht="22.5" customHeight="1">
      <c r="A28" s="95" t="s">
        <v>27</v>
      </c>
      <c r="B28" s="10" t="s">
        <v>8</v>
      </c>
      <c r="C28" s="70">
        <f aca="true" t="shared" si="5" ref="C28:H28">C30+C31</f>
        <v>30834.1</v>
      </c>
      <c r="D28" s="30">
        <f t="shared" si="5"/>
        <v>33448.6</v>
      </c>
      <c r="E28" s="30">
        <f t="shared" si="5"/>
        <v>36396.6</v>
      </c>
      <c r="F28" s="30">
        <f t="shared" si="5"/>
        <v>36207</v>
      </c>
      <c r="G28" s="30">
        <f t="shared" si="5"/>
        <v>36207</v>
      </c>
      <c r="H28" s="30">
        <f t="shared" si="5"/>
        <v>36207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</row>
    <row r="29" spans="1:8" ht="42" customHeight="1">
      <c r="A29" s="105"/>
      <c r="B29" s="5" t="s">
        <v>20</v>
      </c>
      <c r="C29" s="70">
        <v>527.5</v>
      </c>
      <c r="D29" s="30">
        <v>1073.1</v>
      </c>
      <c r="E29" s="30">
        <v>0</v>
      </c>
      <c r="F29" s="30">
        <v>0</v>
      </c>
      <c r="G29" s="30">
        <v>0</v>
      </c>
      <c r="H29" s="30">
        <v>0</v>
      </c>
    </row>
    <row r="30" spans="1:8" ht="30.75" customHeight="1">
      <c r="A30" s="101"/>
      <c r="B30" s="5" t="s">
        <v>10</v>
      </c>
      <c r="C30" s="71">
        <v>24589</v>
      </c>
      <c r="D30" s="22">
        <f>27139.3+1.3</f>
        <v>27140.6</v>
      </c>
      <c r="E30" s="22">
        <f>29917.5+2.5</f>
        <v>29920</v>
      </c>
      <c r="F30" s="22">
        <v>29872</v>
      </c>
      <c r="G30" s="22">
        <v>29872</v>
      </c>
      <c r="H30" s="22">
        <v>29872</v>
      </c>
    </row>
    <row r="31" spans="1:8" ht="44.25" customHeight="1" thickBot="1">
      <c r="A31" s="106"/>
      <c r="B31" s="4" t="s">
        <v>24</v>
      </c>
      <c r="C31" s="61">
        <v>6245.1</v>
      </c>
      <c r="D31" s="33">
        <v>6308</v>
      </c>
      <c r="E31" s="33">
        <v>6476.6</v>
      </c>
      <c r="F31" s="23">
        <v>6335</v>
      </c>
      <c r="G31" s="22">
        <v>6335</v>
      </c>
      <c r="H31" s="22">
        <v>6335</v>
      </c>
    </row>
    <row r="32" spans="1:8" ht="21.75" customHeight="1">
      <c r="A32" s="95" t="s">
        <v>26</v>
      </c>
      <c r="B32" s="10" t="s">
        <v>8</v>
      </c>
      <c r="C32" s="26">
        <v>4807.8</v>
      </c>
      <c r="D32" s="21">
        <f>D34</f>
        <v>5634.1</v>
      </c>
      <c r="E32" s="21">
        <f>E34</f>
        <v>6200.099999999999</v>
      </c>
      <c r="F32" s="21">
        <f>F34</f>
        <v>5808.7</v>
      </c>
      <c r="G32" s="21">
        <f>G34</f>
        <v>5808.7</v>
      </c>
      <c r="H32" s="21">
        <f>H34</f>
        <v>5808.7</v>
      </c>
    </row>
    <row r="33" spans="1:8" ht="41.25" customHeight="1">
      <c r="A33" s="96"/>
      <c r="B33" s="5" t="s">
        <v>20</v>
      </c>
      <c r="C33" s="68">
        <v>281.1</v>
      </c>
      <c r="D33" s="52">
        <v>195.7</v>
      </c>
      <c r="E33" s="52">
        <v>0</v>
      </c>
      <c r="F33" s="52">
        <v>0</v>
      </c>
      <c r="G33" s="52">
        <v>0</v>
      </c>
      <c r="H33" s="52">
        <v>0</v>
      </c>
    </row>
    <row r="34" spans="1:8" ht="42.75" customHeight="1" thickBot="1">
      <c r="A34" s="96"/>
      <c r="B34" s="4" t="s">
        <v>10</v>
      </c>
      <c r="C34" s="69">
        <v>4807.8</v>
      </c>
      <c r="D34" s="24">
        <f>5547.8+86.3</f>
        <v>5634.1</v>
      </c>
      <c r="E34" s="24">
        <f>6100.7+99.4</f>
        <v>6200.099999999999</v>
      </c>
      <c r="F34" s="24">
        <v>5808.7</v>
      </c>
      <c r="G34" s="24">
        <v>5808.7</v>
      </c>
      <c r="H34" s="24">
        <v>5808.7</v>
      </c>
    </row>
    <row r="35" spans="1:8" ht="24" customHeight="1">
      <c r="A35" s="95" t="s">
        <v>31</v>
      </c>
      <c r="B35" s="10" t="s">
        <v>8</v>
      </c>
      <c r="C35" s="63">
        <v>0</v>
      </c>
      <c r="D35" s="65">
        <v>0</v>
      </c>
      <c r="E35" s="21">
        <f>E36+E37</f>
        <v>2739.3999999999996</v>
      </c>
      <c r="F35" s="65">
        <v>0</v>
      </c>
      <c r="G35" s="21">
        <v>0</v>
      </c>
      <c r="H35" s="21">
        <v>0</v>
      </c>
    </row>
    <row r="36" spans="1:8" ht="36" customHeight="1">
      <c r="A36" s="98"/>
      <c r="B36" s="5" t="s">
        <v>9</v>
      </c>
      <c r="C36" s="31">
        <v>0</v>
      </c>
      <c r="D36" s="67">
        <v>0</v>
      </c>
      <c r="E36" s="22">
        <f>1248.8+240.6</f>
        <v>1489.3999999999999</v>
      </c>
      <c r="F36" s="67">
        <v>0</v>
      </c>
      <c r="G36" s="22">
        <v>0</v>
      </c>
      <c r="H36" s="22">
        <v>0</v>
      </c>
    </row>
    <row r="37" spans="1:8" ht="36.75" customHeight="1">
      <c r="A37" s="98"/>
      <c r="B37" s="5" t="s">
        <v>30</v>
      </c>
      <c r="C37" s="31">
        <v>0</v>
      </c>
      <c r="D37" s="67">
        <v>0</v>
      </c>
      <c r="E37" s="22">
        <f>E38</f>
        <v>1250</v>
      </c>
      <c r="F37" s="67">
        <v>0</v>
      </c>
      <c r="G37" s="22">
        <v>0</v>
      </c>
      <c r="H37" s="22">
        <v>0</v>
      </c>
    </row>
    <row r="38" spans="1:8" ht="31.5" customHeight="1" thickBot="1">
      <c r="A38" s="98"/>
      <c r="B38" s="5" t="s">
        <v>11</v>
      </c>
      <c r="C38" s="31">
        <v>0</v>
      </c>
      <c r="D38" s="67">
        <v>0</v>
      </c>
      <c r="E38" s="22">
        <v>1250</v>
      </c>
      <c r="F38" s="67">
        <v>0</v>
      </c>
      <c r="G38" s="22">
        <v>0</v>
      </c>
      <c r="H38" s="22">
        <v>0</v>
      </c>
    </row>
    <row r="39" spans="1:8" ht="22.5" customHeight="1">
      <c r="A39" s="99" t="s">
        <v>35</v>
      </c>
      <c r="B39" s="13" t="s">
        <v>8</v>
      </c>
      <c r="C39" s="63">
        <v>0</v>
      </c>
      <c r="D39" s="65">
        <v>0</v>
      </c>
      <c r="E39" s="21">
        <f>E40</f>
        <v>4232</v>
      </c>
      <c r="F39" s="65">
        <v>0</v>
      </c>
      <c r="G39" s="21">
        <v>0</v>
      </c>
      <c r="H39" s="21">
        <v>0</v>
      </c>
    </row>
    <row r="40" spans="1:8" ht="33" customHeight="1" thickBot="1">
      <c r="A40" s="100"/>
      <c r="B40" s="12" t="s">
        <v>9</v>
      </c>
      <c r="C40" s="64">
        <v>0</v>
      </c>
      <c r="D40" s="66">
        <v>0</v>
      </c>
      <c r="E40" s="23">
        <v>4232</v>
      </c>
      <c r="F40" s="66">
        <v>0</v>
      </c>
      <c r="G40" s="23">
        <v>0</v>
      </c>
      <c r="H40" s="23">
        <v>0</v>
      </c>
    </row>
    <row r="41" spans="1:8" ht="22.5" customHeight="1">
      <c r="A41" s="89" t="s">
        <v>5</v>
      </c>
      <c r="B41" s="62" t="s">
        <v>8</v>
      </c>
      <c r="C41" s="17">
        <f>C42+C43</f>
        <v>275.71</v>
      </c>
      <c r="D41" s="17">
        <f>D42+D43</f>
        <v>564.9</v>
      </c>
      <c r="E41" s="56">
        <f>E42+E43</f>
        <v>385.7</v>
      </c>
      <c r="F41" s="56">
        <f>F43+F42</f>
        <v>408.29999999999995</v>
      </c>
      <c r="G41" s="56">
        <f>G43+G42</f>
        <v>408.29999999999995</v>
      </c>
      <c r="H41" s="56">
        <f>H43+H42</f>
        <v>408.29999999999995</v>
      </c>
    </row>
    <row r="42" spans="1:8" ht="32.25" customHeight="1">
      <c r="A42" s="92"/>
      <c r="B42" s="14" t="s">
        <v>10</v>
      </c>
      <c r="C42" s="19">
        <f>C46+C49+C52+C55</f>
        <v>158.51</v>
      </c>
      <c r="D42" s="19">
        <f>D46+D49+D52+D59+D55</f>
        <v>326.2</v>
      </c>
      <c r="E42" s="57">
        <f>E46+E49+E52+E59+E55</f>
        <v>147</v>
      </c>
      <c r="F42" s="57">
        <f>F45+F48+F51+F55+F58</f>
        <v>169.6</v>
      </c>
      <c r="G42" s="57">
        <f>G45+G48+G51+G55+G58</f>
        <v>169.6</v>
      </c>
      <c r="H42" s="57">
        <f>H45+H48+H51+H55+H58</f>
        <v>169.6</v>
      </c>
    </row>
    <row r="43" spans="1:8" ht="39.75" customHeight="1">
      <c r="A43" s="93"/>
      <c r="B43" s="1" t="s">
        <v>30</v>
      </c>
      <c r="C43" s="19">
        <f aca="true" t="shared" si="6" ref="C43:H44">C56</f>
        <v>117.2</v>
      </c>
      <c r="D43" s="19">
        <f t="shared" si="6"/>
        <v>238.7</v>
      </c>
      <c r="E43" s="57">
        <f t="shared" si="6"/>
        <v>238.7</v>
      </c>
      <c r="F43" s="57">
        <f t="shared" si="6"/>
        <v>238.7</v>
      </c>
      <c r="G43" s="57">
        <f t="shared" si="6"/>
        <v>238.7</v>
      </c>
      <c r="H43" s="57">
        <f t="shared" si="6"/>
        <v>238.7</v>
      </c>
    </row>
    <row r="44" spans="1:8" ht="27.75" customHeight="1" thickBot="1">
      <c r="A44" s="94"/>
      <c r="B44" s="16" t="s">
        <v>11</v>
      </c>
      <c r="C44" s="18">
        <f t="shared" si="6"/>
        <v>117.2</v>
      </c>
      <c r="D44" s="18">
        <f t="shared" si="6"/>
        <v>238.7</v>
      </c>
      <c r="E44" s="58">
        <f t="shared" si="6"/>
        <v>238.7</v>
      </c>
      <c r="F44" s="58">
        <f t="shared" si="6"/>
        <v>238.7</v>
      </c>
      <c r="G44" s="58">
        <f t="shared" si="6"/>
        <v>238.7</v>
      </c>
      <c r="H44" s="58">
        <f t="shared" si="6"/>
        <v>238.7</v>
      </c>
    </row>
    <row r="45" spans="1:8" ht="21.75" customHeight="1">
      <c r="A45" s="95" t="s">
        <v>4</v>
      </c>
      <c r="B45" s="3" t="s">
        <v>8</v>
      </c>
      <c r="C45" s="21">
        <f aca="true" t="shared" si="7" ref="C45:H45">C46</f>
        <v>23.64</v>
      </c>
      <c r="D45" s="21">
        <f t="shared" si="7"/>
        <v>21.7</v>
      </c>
      <c r="E45" s="53">
        <f t="shared" si="7"/>
        <v>20.2</v>
      </c>
      <c r="F45" s="53">
        <f t="shared" si="7"/>
        <v>20.9</v>
      </c>
      <c r="G45" s="53">
        <f t="shared" si="7"/>
        <v>20.9</v>
      </c>
      <c r="H45" s="53">
        <f t="shared" si="7"/>
        <v>20.9</v>
      </c>
    </row>
    <row r="46" spans="1:8" ht="27" customHeight="1">
      <c r="A46" s="96"/>
      <c r="B46" s="2" t="s">
        <v>9</v>
      </c>
      <c r="C46" s="24">
        <v>23.64</v>
      </c>
      <c r="D46" s="24">
        <v>21.7</v>
      </c>
      <c r="E46" s="47">
        <v>20.2</v>
      </c>
      <c r="F46" s="47">
        <v>20.9</v>
      </c>
      <c r="G46" s="47">
        <v>20.9</v>
      </c>
      <c r="H46" s="47">
        <f>G46</f>
        <v>20.9</v>
      </c>
    </row>
    <row r="47" spans="1:8" ht="45.75" customHeight="1" thickBot="1">
      <c r="A47" s="97"/>
      <c r="B47" s="4" t="s">
        <v>24</v>
      </c>
      <c r="C47" s="23">
        <v>0</v>
      </c>
      <c r="D47" s="23">
        <v>0</v>
      </c>
      <c r="E47" s="33">
        <v>0</v>
      </c>
      <c r="F47" s="33">
        <v>0</v>
      </c>
      <c r="G47" s="33">
        <f>F47</f>
        <v>0</v>
      </c>
      <c r="H47" s="33">
        <f>G47</f>
        <v>0</v>
      </c>
    </row>
    <row r="48" spans="1:8" ht="16.5" customHeight="1">
      <c r="A48" s="95" t="s">
        <v>7</v>
      </c>
      <c r="B48" s="3" t="s">
        <v>8</v>
      </c>
      <c r="C48" s="21">
        <f aca="true" t="shared" si="8" ref="C48:H48">C49</f>
        <v>58.36</v>
      </c>
      <c r="D48" s="21">
        <f t="shared" si="8"/>
        <v>196.3</v>
      </c>
      <c r="E48" s="53">
        <f t="shared" si="8"/>
        <v>34.6</v>
      </c>
      <c r="F48" s="53">
        <f t="shared" si="8"/>
        <v>39.2</v>
      </c>
      <c r="G48" s="53">
        <f t="shared" si="8"/>
        <v>39.2</v>
      </c>
      <c r="H48" s="53">
        <f t="shared" si="8"/>
        <v>39.2</v>
      </c>
    </row>
    <row r="49" spans="1:8" ht="31.5" customHeight="1">
      <c r="A49" s="96"/>
      <c r="B49" s="5" t="s">
        <v>10</v>
      </c>
      <c r="C49" s="24">
        <v>58.36</v>
      </c>
      <c r="D49" s="47">
        <v>196.3</v>
      </c>
      <c r="E49" s="47">
        <v>34.6</v>
      </c>
      <c r="F49" s="47">
        <v>39.2</v>
      </c>
      <c r="G49" s="47">
        <v>39.2</v>
      </c>
      <c r="H49" s="47">
        <v>39.2</v>
      </c>
    </row>
    <row r="50" spans="1:8" ht="44.25" customHeight="1" thickBot="1">
      <c r="A50" s="106"/>
      <c r="B50" s="4" t="s">
        <v>12</v>
      </c>
      <c r="C50" s="23">
        <v>0</v>
      </c>
      <c r="D50" s="33">
        <v>0</v>
      </c>
      <c r="E50" s="33">
        <v>0</v>
      </c>
      <c r="F50" s="33">
        <v>0</v>
      </c>
      <c r="G50" s="33">
        <f>F50</f>
        <v>0</v>
      </c>
      <c r="H50" s="33">
        <f>G50</f>
        <v>0</v>
      </c>
    </row>
    <row r="51" spans="1:8" ht="16.5" customHeight="1">
      <c r="A51" s="95" t="s">
        <v>3</v>
      </c>
      <c r="B51" s="3" t="s">
        <v>8</v>
      </c>
      <c r="C51" s="21">
        <f aca="true" t="shared" si="9" ref="C51:H51">C52</f>
        <v>64.71</v>
      </c>
      <c r="D51" s="21">
        <f t="shared" si="9"/>
        <v>74.8</v>
      </c>
      <c r="E51" s="53">
        <f t="shared" si="9"/>
        <v>57.7</v>
      </c>
      <c r="F51" s="53">
        <f t="shared" si="9"/>
        <v>75</v>
      </c>
      <c r="G51" s="53">
        <f t="shared" si="9"/>
        <v>75</v>
      </c>
      <c r="H51" s="53">
        <f t="shared" si="9"/>
        <v>75</v>
      </c>
    </row>
    <row r="52" spans="1:8" ht="30" customHeight="1">
      <c r="A52" s="96"/>
      <c r="B52" s="5" t="s">
        <v>10</v>
      </c>
      <c r="C52" s="22">
        <v>64.71</v>
      </c>
      <c r="D52" s="32">
        <v>74.8</v>
      </c>
      <c r="E52" s="32">
        <v>57.7</v>
      </c>
      <c r="F52" s="32">
        <v>75</v>
      </c>
      <c r="G52" s="32">
        <v>75</v>
      </c>
      <c r="H52" s="32">
        <v>75</v>
      </c>
    </row>
    <row r="53" spans="1:8" ht="48.75" customHeight="1" thickBot="1">
      <c r="A53" s="106"/>
      <c r="B53" s="4" t="s">
        <v>24</v>
      </c>
      <c r="C53" s="23">
        <v>0</v>
      </c>
      <c r="D53" s="33">
        <v>0</v>
      </c>
      <c r="E53" s="33">
        <v>0</v>
      </c>
      <c r="F53" s="33">
        <v>0</v>
      </c>
      <c r="G53" s="33">
        <f>F53</f>
        <v>0</v>
      </c>
      <c r="H53" s="33">
        <f>G53</f>
        <v>0</v>
      </c>
    </row>
    <row r="54" spans="1:8" ht="17.25" customHeight="1">
      <c r="A54" s="95" t="s">
        <v>23</v>
      </c>
      <c r="B54" s="3" t="s">
        <v>8</v>
      </c>
      <c r="C54" s="30">
        <f>C55+C56</f>
        <v>129</v>
      </c>
      <c r="D54" s="48">
        <f>D55+D57</f>
        <v>272.09999999999997</v>
      </c>
      <c r="E54" s="48">
        <f>E55+E57</f>
        <v>272.2</v>
      </c>
      <c r="F54" s="48">
        <f>F56+F55</f>
        <v>272.2</v>
      </c>
      <c r="G54" s="48">
        <f>G55+G56</f>
        <v>272.2</v>
      </c>
      <c r="H54" s="48">
        <f>H55+H56</f>
        <v>272.2</v>
      </c>
    </row>
    <row r="55" spans="1:8" ht="32.25" customHeight="1">
      <c r="A55" s="109"/>
      <c r="B55" s="5" t="s">
        <v>10</v>
      </c>
      <c r="C55" s="22">
        <v>11.8</v>
      </c>
      <c r="D55" s="22">
        <v>33.4</v>
      </c>
      <c r="E55" s="32">
        <v>33.5</v>
      </c>
      <c r="F55" s="32">
        <v>33.5</v>
      </c>
      <c r="G55" s="32">
        <v>33.5</v>
      </c>
      <c r="H55" s="32">
        <f>G55</f>
        <v>33.5</v>
      </c>
    </row>
    <row r="56" spans="1:8" ht="33" customHeight="1">
      <c r="A56" s="110"/>
      <c r="B56" s="5" t="s">
        <v>30</v>
      </c>
      <c r="C56" s="22">
        <f>C57</f>
        <v>117.2</v>
      </c>
      <c r="D56" s="22">
        <f>D57</f>
        <v>238.7</v>
      </c>
      <c r="E56" s="32">
        <f>E57</f>
        <v>238.7</v>
      </c>
      <c r="F56" s="32">
        <f>F57</f>
        <v>238.7</v>
      </c>
      <c r="G56" s="32">
        <v>238.7</v>
      </c>
      <c r="H56" s="32">
        <f>G56</f>
        <v>238.7</v>
      </c>
    </row>
    <row r="57" spans="1:8" ht="34.5" customHeight="1" thickBot="1">
      <c r="A57" s="111"/>
      <c r="B57" s="15" t="s">
        <v>11</v>
      </c>
      <c r="C57" s="22">
        <v>117.2</v>
      </c>
      <c r="D57" s="22">
        <v>238.7</v>
      </c>
      <c r="E57" s="32">
        <v>238.7</v>
      </c>
      <c r="F57" s="32">
        <v>238.7</v>
      </c>
      <c r="G57" s="32">
        <v>238.7</v>
      </c>
      <c r="H57" s="32">
        <f>G57</f>
        <v>238.7</v>
      </c>
    </row>
    <row r="58" spans="1:8" ht="16.5" customHeight="1">
      <c r="A58" s="95" t="s">
        <v>14</v>
      </c>
      <c r="B58" s="13" t="s">
        <v>8</v>
      </c>
      <c r="C58" s="21">
        <f>C60</f>
        <v>0</v>
      </c>
      <c r="D58" s="21">
        <f>D59</f>
        <v>0</v>
      </c>
      <c r="E58" s="53">
        <f>E59</f>
        <v>1</v>
      </c>
      <c r="F58" s="53">
        <f>F59</f>
        <v>1</v>
      </c>
      <c r="G58" s="59">
        <f>G59</f>
        <v>1</v>
      </c>
      <c r="H58" s="59">
        <f>H59</f>
        <v>1</v>
      </c>
    </row>
    <row r="59" spans="1:8" ht="33.75" customHeight="1">
      <c r="A59" s="96"/>
      <c r="B59" s="11" t="s">
        <v>9</v>
      </c>
      <c r="C59" s="22">
        <v>0</v>
      </c>
      <c r="D59" s="32">
        <v>0</v>
      </c>
      <c r="E59" s="32">
        <v>1</v>
      </c>
      <c r="F59" s="32">
        <v>1</v>
      </c>
      <c r="G59" s="60">
        <v>1</v>
      </c>
      <c r="H59" s="60">
        <v>1</v>
      </c>
    </row>
    <row r="60" spans="1:8" ht="44.25" customHeight="1" thickBot="1">
      <c r="A60" s="106"/>
      <c r="B60" s="12" t="s">
        <v>24</v>
      </c>
      <c r="C60" s="23">
        <v>0</v>
      </c>
      <c r="D60" s="33">
        <v>0</v>
      </c>
      <c r="E60" s="33">
        <v>0</v>
      </c>
      <c r="F60" s="33">
        <v>0</v>
      </c>
      <c r="G60" s="61">
        <f>F60</f>
        <v>0</v>
      </c>
      <c r="H60" s="61">
        <f>G60</f>
        <v>0</v>
      </c>
    </row>
    <row r="61" ht="29.25" customHeight="1"/>
    <row r="62" ht="27" customHeight="1">
      <c r="A62" s="7"/>
    </row>
  </sheetData>
  <sheetProtection/>
  <mergeCells count="20">
    <mergeCell ref="B3:B4"/>
    <mergeCell ref="A3:A4"/>
    <mergeCell ref="A24:A27"/>
    <mergeCell ref="A32:A34"/>
    <mergeCell ref="A58:A60"/>
    <mergeCell ref="A28:A31"/>
    <mergeCell ref="A48:A50"/>
    <mergeCell ref="A21:A23"/>
    <mergeCell ref="A54:A57"/>
    <mergeCell ref="A51:A53"/>
    <mergeCell ref="E1:G1"/>
    <mergeCell ref="C3:H3"/>
    <mergeCell ref="A2:H2"/>
    <mergeCell ref="A6:A11"/>
    <mergeCell ref="A41:A44"/>
    <mergeCell ref="A45:A47"/>
    <mergeCell ref="A35:A38"/>
    <mergeCell ref="A39:A40"/>
    <mergeCell ref="A12:A15"/>
    <mergeCell ref="A17:A20"/>
  </mergeCells>
  <printOptions/>
  <pageMargins left="0.5905511811023623" right="0.1968503937007874" top="0.5118110236220472" bottom="0.5118110236220472" header="0.5118110236220472" footer="0.5118110236220472"/>
  <pageSetup fitToHeight="5" horizontalDpi="600" verticalDpi="600" orientation="landscape" paperSize="9" scale="72" r:id="rId1"/>
  <rowBreaks count="3" manualBreakCount="3">
    <brk id="23" max="7" man="1"/>
    <brk id="40" max="7" man="1"/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2020-08-29T10:52:23Z</cp:lastPrinted>
  <dcterms:created xsi:type="dcterms:W3CDTF">2015-01-30T03:11:58Z</dcterms:created>
  <dcterms:modified xsi:type="dcterms:W3CDTF">2020-11-12T08:42:07Z</dcterms:modified>
  <cp:category/>
  <cp:version/>
  <cp:contentType/>
  <cp:contentStatus/>
</cp:coreProperties>
</file>