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6" windowWidth="15576" windowHeight="10416" activeTab="0"/>
  </bookViews>
  <sheets>
    <sheet name="Расходы(Рзд,Прзд)" sheetId="1" r:id="rId1"/>
  </sheets>
  <definedNames>
    <definedName name="_xlnm.Print_Titles" localSheetId="0">'Расходы(Рзд,Прзд)'!$8:$10</definedName>
    <definedName name="_xlnm.Print_Area" localSheetId="0">'Расходы(Рзд,Прзд)'!$A$1:$K$62</definedName>
  </definedNames>
  <calcPr fullCalcOnLoad="1" fullPrecision="0"/>
</workbook>
</file>

<file path=xl/sharedStrings.xml><?xml version="1.0" encoding="utf-8"?>
<sst xmlns="http://schemas.openxmlformats.org/spreadsheetml/2006/main" count="125" uniqueCount="125">
  <si>
    <t xml:space="preserve">тыс. рублей </t>
  </si>
  <si>
    <t>Код раздела, подраздела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</si>
  <si>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</si>
  <si>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</si>
  <si>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</si>
  <si>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</si>
  <si>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</si>
  <si>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</si>
  <si>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</si>
  <si>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</si>
  <si>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</si>
  <si>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</si>
  <si>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</si>
  <si>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</si>
  <si>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</si>
  <si>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</si>
  <si>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</si>
  <si>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</si>
  <si>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</si>
  <si>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</si>
  <si>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</si>
  <si>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</si>
  <si>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</si>
  <si>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</si>
  <si>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</si>
  <si>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</si>
  <si>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</si>
  <si>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</si>
  <si>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</si>
  <si>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</si>
  <si>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</si>
  <si>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0401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</si>
  <si>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</si>
  <si>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</si>
  <si>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</si>
  <si>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</si>
  <si>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</si>
  <si>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</si>
  <si>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</si>
  <si>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</si>
  <si>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</si>
  <si>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</si>
  <si>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</si>
  <si>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</si>
  <si>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</si>
  <si>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</si>
  <si>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</si>
  <si>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</si>
  <si>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</si>
  <si>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</si>
  <si>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</si>
  <si>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</si>
  <si>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</si>
  <si>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</si>
  <si>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</si>
  <si>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</si>
  <si>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</si>
  <si>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</si>
  <si>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</si>
  <si>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</si>
  <si>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</si>
  <si>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</si>
  <si>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</si>
  <si>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</si>
  <si>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</si>
  <si>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</si>
  <si>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</si>
  <si>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</si>
  <si>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</si>
  <si>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</si>
  <si>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</si>
  <si>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</si>
  <si>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</si>
  <si>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</si>
  <si>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</si>
  <si>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</si>
  <si>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</si>
  <si>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</si>
  <si>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</si>
  <si>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</si>
  <si>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</si>
  <si>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</si>
  <si>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</si>
  <si>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</si>
  <si>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</si>
  <si>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</si>
  <si>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</si>
  <si>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</si>
  <si>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</si>
  <si>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</si>
  <si>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</si>
  <si>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</si>
  <si>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</si>
  <si>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</t>
  </si>
  <si>
    <t>1301</t>
  </si>
  <si>
    <t>Итого расходов</t>
  </si>
  <si>
    <t xml:space="preserve">Молодежная политика </t>
  </si>
  <si>
    <t>Сведения</t>
  </si>
  <si>
    <t>Наименование раздела, подраздела классификации расходов бюджетов</t>
  </si>
  <si>
    <t xml:space="preserve">о расходах бюджета по разделам и подразделам классификации расходов </t>
  </si>
  <si>
    <t>на 2021 год</t>
  </si>
  <si>
    <t>на 2022 год</t>
  </si>
  <si>
    <t>Темп роста (снижения), %</t>
  </si>
  <si>
    <t>показателей бюджета на 2022 год к показателям бюджета на 2021 год</t>
  </si>
  <si>
    <t>317ф.</t>
  </si>
  <si>
    <t>Закон окт 19</t>
  </si>
  <si>
    <t>Закон I чт 2020</t>
  </si>
  <si>
    <t>99</t>
  </si>
  <si>
    <t>Условно утвержденные расходы</t>
  </si>
  <si>
    <t>0402</t>
  </si>
  <si>
    <t>Показатели бюджета Осинниковского городского округа</t>
  </si>
  <si>
    <t>Общеэкономические вопросы</t>
  </si>
  <si>
    <t>Топливно-энергетический комплекс</t>
  </si>
  <si>
    <t>Отчет за 2019 год (отчетный финансовый год)</t>
  </si>
  <si>
    <t>Ожидаемое исполнение за 2020 год (оценка текущего финансового года)</t>
  </si>
  <si>
    <t>Темп роста (снижения) ожидаемого исполнения за 2020 год (оценки текущего финансового года) к отчету за 2019 год (отчетному финансовому году), %</t>
  </si>
  <si>
    <t>на 2023 год</t>
  </si>
  <si>
    <t xml:space="preserve">показателей бюджета на 2021 год к ожидаемому исполнению за 2020 год (оценке текущего финансового года) </t>
  </si>
  <si>
    <t>показателей бюджета на 2023 год к показателям бюджета на 2022 год</t>
  </si>
  <si>
    <t>на 2021 год и на плановый период 2022 и 2023 годов</t>
  </si>
  <si>
    <t>в сравнении с ожидаемым исполнением за 2020 год (оценка текущего финансового года)</t>
  </si>
  <si>
    <t>и отчетом за 2019 год (отчетный финансовый год)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</si>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</sst>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3" fontId="3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 wrapText="1" indent="2"/>
    </xf>
    <xf numFmtId="0" fontId="44" fillId="33" borderId="11" xfId="0" applyFont="1" applyFill="1" applyBorder="1" applyAlignment="1">
      <alignment horizontal="left" vertical="center" wrapText="1" indent="2"/>
    </xf>
    <xf numFmtId="49" fontId="44" fillId="33" borderId="11" xfId="0" applyNumberFormat="1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wrapText="1"/>
    </xf>
    <xf numFmtId="164" fontId="46" fillId="33" borderId="11" xfId="0" applyNumberFormat="1" applyFont="1" applyFill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/>
    </xf>
    <xf numFmtId="164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64" fontId="4" fillId="33" borderId="11" xfId="0" applyNumberFormat="1" applyFont="1" applyFill="1" applyBorder="1" applyAlignment="1">
      <alignment horizontal="right" vertical="top"/>
    </xf>
    <xf numFmtId="164" fontId="48" fillId="33" borderId="12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/>
    </xf>
    <xf numFmtId="164" fontId="5" fillId="33" borderId="11" xfId="52" applyNumberFormat="1" applyFont="1" applyFill="1" applyBorder="1" applyAlignment="1" applyProtection="1">
      <alignment horizontal="right" vertical="center" wrapText="1"/>
      <protection locked="0"/>
    </xf>
    <xf numFmtId="164" fontId="5" fillId="33" borderId="11" xfId="0" applyNumberFormat="1" applyFont="1" applyFill="1" applyBorder="1" applyAlignment="1">
      <alignment vertical="center"/>
    </xf>
    <xf numFmtId="0" fontId="44" fillId="33" borderId="0" xfId="0" applyFont="1" applyFill="1" applyAlignment="1">
      <alignment horizontal="center"/>
    </xf>
    <xf numFmtId="3" fontId="3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5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="80" zoomScaleNormal="80" zoomScaleSheetLayoutView="90" workbookViewId="0" topLeftCell="B49">
      <selection activeCell="B72" sqref="B72"/>
    </sheetView>
  </sheetViews>
  <sheetFormatPr defaultColWidth="9.140625" defaultRowHeight="15"/>
  <cols>
    <col min="1" max="1" width="13.28125" style="1" customWidth="1"/>
    <col min="2" max="2" width="50.57421875" style="1" customWidth="1"/>
    <col min="3" max="3" width="20.28125" style="1" customWidth="1"/>
    <col min="4" max="4" width="19.28125" style="1" customWidth="1"/>
    <col min="5" max="5" width="25.00390625" style="1" customWidth="1"/>
    <col min="6" max="8" width="18.7109375" style="1" customWidth="1"/>
    <col min="9" max="9" width="22.00390625" style="1" customWidth="1"/>
    <col min="10" max="10" width="19.421875" style="1" customWidth="1"/>
    <col min="11" max="11" width="17.140625" style="1" customWidth="1"/>
    <col min="12" max="12" width="9.421875" style="1" customWidth="1"/>
    <col min="13" max="16384" width="9.140625" style="1" customWidth="1"/>
  </cols>
  <sheetData>
    <row r="1" spans="1:11" ht="15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7" t="s">
        <v>99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7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27" t="s">
        <v>120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7" t="s">
        <v>121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3" t="s">
        <v>104</v>
      </c>
      <c r="D7" s="3" t="s">
        <v>105</v>
      </c>
      <c r="E7" s="4"/>
      <c r="F7" s="35" t="s">
        <v>106</v>
      </c>
      <c r="G7" s="35"/>
      <c r="H7" s="35"/>
      <c r="I7" s="2"/>
      <c r="J7" s="2"/>
      <c r="K7" s="5" t="s">
        <v>0</v>
      </c>
    </row>
    <row r="8" spans="1:11" ht="38.25" customHeight="1">
      <c r="A8" s="30" t="s">
        <v>1</v>
      </c>
      <c r="B8" s="30" t="s">
        <v>98</v>
      </c>
      <c r="C8" s="30" t="s">
        <v>113</v>
      </c>
      <c r="D8" s="30" t="s">
        <v>114</v>
      </c>
      <c r="E8" s="28" t="s">
        <v>115</v>
      </c>
      <c r="F8" s="32" t="s">
        <v>110</v>
      </c>
      <c r="G8" s="33"/>
      <c r="H8" s="34"/>
      <c r="I8" s="32" t="s">
        <v>102</v>
      </c>
      <c r="J8" s="33"/>
      <c r="K8" s="34"/>
    </row>
    <row r="9" spans="1:11" ht="102.75" customHeight="1">
      <c r="A9" s="31"/>
      <c r="B9" s="31"/>
      <c r="C9" s="31"/>
      <c r="D9" s="31"/>
      <c r="E9" s="29"/>
      <c r="F9" s="6" t="s">
        <v>100</v>
      </c>
      <c r="G9" s="7" t="s">
        <v>101</v>
      </c>
      <c r="H9" s="7" t="s">
        <v>116</v>
      </c>
      <c r="I9" s="7" t="s">
        <v>117</v>
      </c>
      <c r="J9" s="7" t="s">
        <v>103</v>
      </c>
      <c r="K9" s="7" t="s">
        <v>118</v>
      </c>
    </row>
    <row r="10" spans="1:11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20.25">
      <c r="A11" s="9" t="s">
        <v>2</v>
      </c>
      <c r="B11" s="10" t="s">
        <v>3</v>
      </c>
      <c r="C11" s="16">
        <f>SUM(C12:C19)</f>
        <v>73474.3</v>
      </c>
      <c r="D11" s="16">
        <f>SUM(D12:D19)</f>
        <v>71338.5</v>
      </c>
      <c r="E11" s="17">
        <f>SUM(D11/C11*100)</f>
        <v>97.1</v>
      </c>
      <c r="F11" s="16">
        <f>SUM(F12:F19)</f>
        <v>61785.5</v>
      </c>
      <c r="G11" s="16">
        <f>SUM(G12:G19)</f>
        <v>54118.2</v>
      </c>
      <c r="H11" s="16">
        <f>SUM(H12:H19)</f>
        <v>51582.1</v>
      </c>
      <c r="I11" s="17">
        <f>SUM(F11/D11*100)</f>
        <v>86.6</v>
      </c>
      <c r="J11" s="17">
        <f>SUM(G11/F11*100)</f>
        <v>87.6</v>
      </c>
      <c r="K11" s="17">
        <f>SUM(H11/G11*100)</f>
        <v>95.3</v>
      </c>
    </row>
    <row r="12" spans="1:11" ht="46.5">
      <c r="A12" s="11" t="s">
        <v>4</v>
      </c>
      <c r="B12" s="12" t="s">
        <v>5</v>
      </c>
      <c r="C12" s="18">
        <v>2077.5</v>
      </c>
      <c r="D12" s="18">
        <v>2128.4</v>
      </c>
      <c r="E12" s="19">
        <f>SUM(D12/C12*100)</f>
        <v>102.5</v>
      </c>
      <c r="F12" s="20">
        <v>1708.6</v>
      </c>
      <c r="G12" s="20">
        <v>2171.6</v>
      </c>
      <c r="H12" s="20">
        <v>2171.6</v>
      </c>
      <c r="I12" s="19">
        <f>SUM(F12/D12*100)</f>
        <v>80.3</v>
      </c>
      <c r="J12" s="19">
        <f>SUM(G12/F12*100)</f>
        <v>127.1</v>
      </c>
      <c r="K12" s="19">
        <f>SUM(H12/G12*100)</f>
        <v>100</v>
      </c>
    </row>
    <row r="13" spans="1:11" ht="62.25">
      <c r="A13" s="11" t="s">
        <v>6</v>
      </c>
      <c r="B13" s="12" t="s">
        <v>7</v>
      </c>
      <c r="C13" s="18">
        <v>3481</v>
      </c>
      <c r="D13" s="21">
        <v>3573.1</v>
      </c>
      <c r="E13" s="19">
        <f aca="true" t="shared" si="0" ref="E13:E53">SUM(D13/C13*100)</f>
        <v>102.6</v>
      </c>
      <c r="F13" s="20">
        <v>3141.9</v>
      </c>
      <c r="G13" s="20">
        <v>2644.6</v>
      </c>
      <c r="H13" s="20">
        <v>2508.8</v>
      </c>
      <c r="I13" s="19">
        <f aca="true" t="shared" si="1" ref="I13:I20">SUM(F13/D13*100)</f>
        <v>87.9</v>
      </c>
      <c r="J13" s="19">
        <f aca="true" t="shared" si="2" ref="J13:J19">SUM(G13/F13*100)</f>
        <v>84.2</v>
      </c>
      <c r="K13" s="19">
        <f aca="true" t="shared" si="3" ref="K13:K19">SUM(H13/G13*100)</f>
        <v>94.9</v>
      </c>
    </row>
    <row r="14" spans="1:11" ht="62.25">
      <c r="A14" s="11" t="s">
        <v>8</v>
      </c>
      <c r="B14" s="12" t="s">
        <v>9</v>
      </c>
      <c r="C14" s="18">
        <v>43489.1</v>
      </c>
      <c r="D14" s="21">
        <v>42336.7</v>
      </c>
      <c r="E14" s="19">
        <f t="shared" si="0"/>
        <v>97.4</v>
      </c>
      <c r="F14" s="20">
        <v>36404.7</v>
      </c>
      <c r="G14" s="20">
        <v>31846.2</v>
      </c>
      <c r="H14" s="20">
        <v>30411.2</v>
      </c>
      <c r="I14" s="19">
        <f t="shared" si="1"/>
        <v>86</v>
      </c>
      <c r="J14" s="19">
        <f t="shared" si="2"/>
        <v>87.5</v>
      </c>
      <c r="K14" s="19">
        <f t="shared" si="3"/>
        <v>95.5</v>
      </c>
    </row>
    <row r="15" spans="1:11" ht="21">
      <c r="A15" s="11" t="s">
        <v>10</v>
      </c>
      <c r="B15" s="12" t="s">
        <v>11</v>
      </c>
      <c r="C15" s="18">
        <v>0</v>
      </c>
      <c r="D15" s="21">
        <v>4.8</v>
      </c>
      <c r="E15" s="19">
        <v>0</v>
      </c>
      <c r="F15" s="22">
        <v>10.5</v>
      </c>
      <c r="G15" s="22">
        <v>88</v>
      </c>
      <c r="H15" s="22">
        <v>4.1</v>
      </c>
      <c r="I15" s="19">
        <f t="shared" si="1"/>
        <v>218.8</v>
      </c>
      <c r="J15" s="19">
        <f t="shared" si="2"/>
        <v>838.1</v>
      </c>
      <c r="K15" s="19">
        <f t="shared" si="3"/>
        <v>4.7</v>
      </c>
    </row>
    <row r="16" spans="1:11" ht="46.5">
      <c r="A16" s="11" t="s">
        <v>12</v>
      </c>
      <c r="B16" s="12" t="s">
        <v>13</v>
      </c>
      <c r="C16" s="18">
        <v>1273.3</v>
      </c>
      <c r="D16" s="21">
        <v>1333.8</v>
      </c>
      <c r="E16" s="19">
        <f t="shared" si="0"/>
        <v>104.8</v>
      </c>
      <c r="F16" s="20">
        <v>1091.4</v>
      </c>
      <c r="G16" s="20">
        <v>915.7</v>
      </c>
      <c r="H16" s="20">
        <v>868.7</v>
      </c>
      <c r="I16" s="19">
        <f t="shared" si="1"/>
        <v>81.8</v>
      </c>
      <c r="J16" s="19">
        <f t="shared" si="2"/>
        <v>83.9</v>
      </c>
      <c r="K16" s="19">
        <f t="shared" si="3"/>
        <v>94.9</v>
      </c>
    </row>
    <row r="17" spans="1:11" ht="30.75">
      <c r="A17" s="11" t="s">
        <v>14</v>
      </c>
      <c r="B17" s="12" t="s">
        <v>15</v>
      </c>
      <c r="C17" s="18">
        <v>523.9</v>
      </c>
      <c r="D17" s="21">
        <v>0</v>
      </c>
      <c r="E17" s="19">
        <f t="shared" si="0"/>
        <v>0</v>
      </c>
      <c r="F17" s="20">
        <v>0</v>
      </c>
      <c r="G17" s="20">
        <v>0</v>
      </c>
      <c r="H17" s="20">
        <v>0</v>
      </c>
      <c r="I17" s="19" t="e">
        <f t="shared" si="1"/>
        <v>#DIV/0!</v>
      </c>
      <c r="J17" s="19">
        <v>0</v>
      </c>
      <c r="K17" s="19">
        <v>0</v>
      </c>
    </row>
    <row r="18" spans="1:11" ht="21">
      <c r="A18" s="11" t="s">
        <v>16</v>
      </c>
      <c r="B18" s="12" t="s">
        <v>17</v>
      </c>
      <c r="C18" s="18"/>
      <c r="D18" s="21">
        <v>0</v>
      </c>
      <c r="E18" s="19"/>
      <c r="F18" s="20">
        <v>100</v>
      </c>
      <c r="G18" s="20">
        <v>100</v>
      </c>
      <c r="H18" s="20">
        <v>100</v>
      </c>
      <c r="I18" s="19" t="e">
        <f t="shared" si="1"/>
        <v>#DIV/0!</v>
      </c>
      <c r="J18" s="19">
        <f t="shared" si="2"/>
        <v>100</v>
      </c>
      <c r="K18" s="19">
        <f t="shared" si="3"/>
        <v>100</v>
      </c>
    </row>
    <row r="19" spans="1:11" ht="21">
      <c r="A19" s="11" t="s">
        <v>18</v>
      </c>
      <c r="B19" s="12" t="s">
        <v>19</v>
      </c>
      <c r="C19" s="18">
        <v>22629.5</v>
      </c>
      <c r="D19" s="21">
        <v>21961.7</v>
      </c>
      <c r="E19" s="19">
        <f t="shared" si="0"/>
        <v>97</v>
      </c>
      <c r="F19" s="20">
        <v>19328.4</v>
      </c>
      <c r="G19" s="20">
        <v>16352.1</v>
      </c>
      <c r="H19" s="20">
        <v>15517.7</v>
      </c>
      <c r="I19" s="19">
        <f t="shared" si="1"/>
        <v>88</v>
      </c>
      <c r="J19" s="19">
        <f t="shared" si="2"/>
        <v>84.6</v>
      </c>
      <c r="K19" s="19">
        <f t="shared" si="3"/>
        <v>94.9</v>
      </c>
    </row>
    <row r="20" spans="1:11" ht="20.25">
      <c r="A20" s="9" t="s">
        <v>20</v>
      </c>
      <c r="B20" s="10" t="s">
        <v>21</v>
      </c>
      <c r="C20" s="16">
        <f>SUM(C21)</f>
        <v>89.5</v>
      </c>
      <c r="D20" s="16">
        <f>SUM(D21)</f>
        <v>0</v>
      </c>
      <c r="E20" s="17">
        <f>SUM(D20/C20*100)</f>
        <v>0</v>
      </c>
      <c r="F20" s="16">
        <f>SUM(F21)</f>
        <v>0</v>
      </c>
      <c r="G20" s="16">
        <f>SUM(G21)</f>
        <v>0</v>
      </c>
      <c r="H20" s="16">
        <f>SUM(H21)</f>
        <v>0</v>
      </c>
      <c r="I20" s="17" t="e">
        <f t="shared" si="1"/>
        <v>#DIV/0!</v>
      </c>
      <c r="J20" s="17">
        <v>0</v>
      </c>
      <c r="K20" s="17">
        <v>0</v>
      </c>
    </row>
    <row r="21" spans="1:11" ht="21">
      <c r="A21" s="11" t="s">
        <v>22</v>
      </c>
      <c r="B21" s="12" t="s">
        <v>23</v>
      </c>
      <c r="C21" s="18">
        <v>89.5</v>
      </c>
      <c r="D21" s="21"/>
      <c r="E21" s="19">
        <f t="shared" si="0"/>
        <v>0</v>
      </c>
      <c r="F21" s="20"/>
      <c r="G21" s="20"/>
      <c r="H21" s="20"/>
      <c r="I21" s="19" t="e">
        <f aca="true" t="shared" si="4" ref="I21:I27">SUM(F21/D21*100)</f>
        <v>#DIV/0!</v>
      </c>
      <c r="J21" s="19">
        <v>0</v>
      </c>
      <c r="K21" s="19">
        <v>0</v>
      </c>
    </row>
    <row r="22" spans="1:11" ht="30.75">
      <c r="A22" s="9" t="s">
        <v>24</v>
      </c>
      <c r="B22" s="10" t="s">
        <v>25</v>
      </c>
      <c r="C22" s="16">
        <f>SUM(C23:C24)</f>
        <v>11313.5</v>
      </c>
      <c r="D22" s="16">
        <f>SUM(D23:D24)</f>
        <v>10670.8</v>
      </c>
      <c r="E22" s="17">
        <f>SUM(D22/C22*100)</f>
        <v>94.3</v>
      </c>
      <c r="F22" s="16">
        <f>SUM(F23:F24)</f>
        <v>8865.4</v>
      </c>
      <c r="G22" s="16">
        <f>SUM(G23:G24)</f>
        <v>6555.7</v>
      </c>
      <c r="H22" s="16">
        <f>SUM(H23:H24)</f>
        <v>6219.1</v>
      </c>
      <c r="I22" s="17">
        <f t="shared" si="4"/>
        <v>83.1</v>
      </c>
      <c r="J22" s="17">
        <f aca="true" t="shared" si="5" ref="J22:J27">SUM(G22/F22*100)</f>
        <v>73.9</v>
      </c>
      <c r="K22" s="17">
        <f>SUM(H22/G22*100)</f>
        <v>94.9</v>
      </c>
    </row>
    <row r="23" spans="1:11" ht="46.5">
      <c r="A23" s="11" t="s">
        <v>26</v>
      </c>
      <c r="B23" s="12" t="s">
        <v>124</v>
      </c>
      <c r="C23" s="18">
        <v>9913.5</v>
      </c>
      <c r="D23" s="21">
        <v>9271.4</v>
      </c>
      <c r="E23" s="19">
        <v>93.5</v>
      </c>
      <c r="F23" s="20">
        <v>7882.2</v>
      </c>
      <c r="G23" s="20">
        <v>6555.7</v>
      </c>
      <c r="H23" s="20">
        <v>6219.1</v>
      </c>
      <c r="I23" s="19">
        <f t="shared" si="4"/>
        <v>85</v>
      </c>
      <c r="J23" s="19">
        <f t="shared" si="5"/>
        <v>83.2</v>
      </c>
      <c r="K23" s="19">
        <f>SUM(H23/G23*100)</f>
        <v>94.9</v>
      </c>
    </row>
    <row r="24" spans="1:11" ht="46.5">
      <c r="A24" s="11" t="s">
        <v>27</v>
      </c>
      <c r="B24" s="12" t="s">
        <v>28</v>
      </c>
      <c r="C24" s="18">
        <v>1400</v>
      </c>
      <c r="D24" s="21">
        <v>1399.4</v>
      </c>
      <c r="E24" s="19">
        <f t="shared" si="0"/>
        <v>100</v>
      </c>
      <c r="F24" s="20">
        <v>983.2</v>
      </c>
      <c r="G24" s="20">
        <v>0</v>
      </c>
      <c r="H24" s="20">
        <v>0</v>
      </c>
      <c r="I24" s="19">
        <f t="shared" si="4"/>
        <v>70.3</v>
      </c>
      <c r="J24" s="19">
        <f t="shared" si="5"/>
        <v>0</v>
      </c>
      <c r="K24" s="19" t="e">
        <f>SUM(H24/G24*100)</f>
        <v>#DIV/0!</v>
      </c>
    </row>
    <row r="25" spans="1:11" ht="20.25">
      <c r="A25" s="9" t="s">
        <v>29</v>
      </c>
      <c r="B25" s="10" t="s">
        <v>30</v>
      </c>
      <c r="C25" s="16">
        <f>SUM(C26:C30)</f>
        <v>162450.2</v>
      </c>
      <c r="D25" s="16">
        <f>SUM(D26:D30)</f>
        <v>133856</v>
      </c>
      <c r="E25" s="17">
        <f>SUM(D25/C25*100)</f>
        <v>82.4</v>
      </c>
      <c r="F25" s="16">
        <f>SUM(F26:F30)</f>
        <v>66567.4</v>
      </c>
      <c r="G25" s="16">
        <f>SUM(G26:G30)</f>
        <v>68512</v>
      </c>
      <c r="H25" s="16">
        <f>SUM(H26:H30)</f>
        <v>75872.5</v>
      </c>
      <c r="I25" s="17">
        <f t="shared" si="4"/>
        <v>49.7</v>
      </c>
      <c r="J25" s="17">
        <f t="shared" si="5"/>
        <v>102.9</v>
      </c>
      <c r="K25" s="17">
        <f>SUM(H25/G25*100)</f>
        <v>110.7</v>
      </c>
    </row>
    <row r="26" spans="1:11" ht="21">
      <c r="A26" s="11" t="s">
        <v>31</v>
      </c>
      <c r="B26" s="12" t="s">
        <v>111</v>
      </c>
      <c r="C26" s="18">
        <v>582.9</v>
      </c>
      <c r="D26" s="21">
        <v>760</v>
      </c>
      <c r="E26" s="19">
        <f t="shared" si="0"/>
        <v>130.4</v>
      </c>
      <c r="F26" s="23">
        <v>0</v>
      </c>
      <c r="G26" s="23">
        <v>0</v>
      </c>
      <c r="H26" s="23">
        <v>0</v>
      </c>
      <c r="I26" s="19">
        <f t="shared" si="4"/>
        <v>0</v>
      </c>
      <c r="J26" s="19">
        <v>0</v>
      </c>
      <c r="K26" s="19">
        <v>0</v>
      </c>
    </row>
    <row r="27" spans="1:11" ht="21">
      <c r="A27" s="11" t="s">
        <v>109</v>
      </c>
      <c r="B27" s="12" t="s">
        <v>112</v>
      </c>
      <c r="C27" s="18">
        <v>9960.1</v>
      </c>
      <c r="D27" s="21">
        <v>10539</v>
      </c>
      <c r="E27" s="19">
        <f t="shared" si="0"/>
        <v>105.8</v>
      </c>
      <c r="F27" s="23">
        <v>0</v>
      </c>
      <c r="G27" s="23">
        <v>0</v>
      </c>
      <c r="H27" s="23">
        <v>0</v>
      </c>
      <c r="I27" s="19">
        <f t="shared" si="4"/>
        <v>0</v>
      </c>
      <c r="J27" s="19" t="e">
        <f t="shared" si="5"/>
        <v>#DIV/0!</v>
      </c>
      <c r="K27" s="19">
        <v>0</v>
      </c>
    </row>
    <row r="28" spans="1:11" ht="21">
      <c r="A28" s="11" t="s">
        <v>32</v>
      </c>
      <c r="B28" s="12" t="s">
        <v>33</v>
      </c>
      <c r="C28" s="18">
        <v>25041.3</v>
      </c>
      <c r="D28" s="21">
        <v>30000</v>
      </c>
      <c r="E28" s="19">
        <f t="shared" si="0"/>
        <v>119.8</v>
      </c>
      <c r="F28" s="23">
        <v>23600</v>
      </c>
      <c r="G28" s="23">
        <v>19800</v>
      </c>
      <c r="H28" s="23">
        <v>18700</v>
      </c>
      <c r="I28" s="19">
        <f aca="true" t="shared" si="6" ref="I28:I46">SUM(F28/D28*100)</f>
        <v>78.7</v>
      </c>
      <c r="J28" s="19">
        <f aca="true" t="shared" si="7" ref="J28:J41">SUM(G28/F28*100)</f>
        <v>83.9</v>
      </c>
      <c r="K28" s="19">
        <v>0</v>
      </c>
    </row>
    <row r="29" spans="1:11" ht="21">
      <c r="A29" s="11" t="s">
        <v>34</v>
      </c>
      <c r="B29" s="12" t="s">
        <v>35</v>
      </c>
      <c r="C29" s="18">
        <v>98089.5</v>
      </c>
      <c r="D29" s="21">
        <v>86760.9</v>
      </c>
      <c r="E29" s="19">
        <f t="shared" si="0"/>
        <v>88.5</v>
      </c>
      <c r="F29" s="22">
        <v>41762.5</v>
      </c>
      <c r="G29" s="22">
        <v>48712</v>
      </c>
      <c r="H29" s="22">
        <v>57172.5</v>
      </c>
      <c r="I29" s="19">
        <f t="shared" si="6"/>
        <v>48.1</v>
      </c>
      <c r="J29" s="19">
        <f t="shared" si="7"/>
        <v>116.6</v>
      </c>
      <c r="K29" s="19">
        <f>SUM(H29/G29*100)</f>
        <v>117.4</v>
      </c>
    </row>
    <row r="30" spans="1:11" ht="30.75">
      <c r="A30" s="11" t="s">
        <v>36</v>
      </c>
      <c r="B30" s="12" t="s">
        <v>37</v>
      </c>
      <c r="C30" s="18">
        <v>28776.4</v>
      </c>
      <c r="D30" s="21">
        <v>5796.1</v>
      </c>
      <c r="E30" s="19">
        <f t="shared" si="0"/>
        <v>20.1</v>
      </c>
      <c r="F30" s="23">
        <v>1204.9</v>
      </c>
      <c r="G30" s="23">
        <v>0</v>
      </c>
      <c r="H30" s="23">
        <v>0</v>
      </c>
      <c r="I30" s="19">
        <f t="shared" si="6"/>
        <v>20.8</v>
      </c>
      <c r="J30" s="19">
        <f t="shared" si="7"/>
        <v>0</v>
      </c>
      <c r="K30" s="19" t="e">
        <f>SUM(H30/G30*100)</f>
        <v>#DIV/0!</v>
      </c>
    </row>
    <row r="31" spans="1:11" ht="20.25">
      <c r="A31" s="9" t="s">
        <v>38</v>
      </c>
      <c r="B31" s="10" t="s">
        <v>39</v>
      </c>
      <c r="C31" s="16">
        <f>SUM(C32:C35)</f>
        <v>166464.4</v>
      </c>
      <c r="D31" s="16">
        <f>SUM(D32:D35)</f>
        <v>443024.4</v>
      </c>
      <c r="E31" s="17">
        <f>SUM(D31/C31*100)</f>
        <v>266.1</v>
      </c>
      <c r="F31" s="16">
        <f>SUM(F32:F35)</f>
        <v>296407.2</v>
      </c>
      <c r="G31" s="16">
        <f>SUM(G32:G35)</f>
        <v>256800.1</v>
      </c>
      <c r="H31" s="16">
        <f>SUM(H32:H35)</f>
        <v>256230.9</v>
      </c>
      <c r="I31" s="17">
        <f t="shared" si="6"/>
        <v>66.9</v>
      </c>
      <c r="J31" s="17">
        <f t="shared" si="7"/>
        <v>86.6</v>
      </c>
      <c r="K31" s="17">
        <f>SUM(H31/G31*100)</f>
        <v>99.8</v>
      </c>
    </row>
    <row r="32" spans="1:11" ht="21">
      <c r="A32" s="11" t="s">
        <v>40</v>
      </c>
      <c r="B32" s="12" t="s">
        <v>41</v>
      </c>
      <c r="C32" s="18">
        <v>14278.9</v>
      </c>
      <c r="D32" s="21">
        <v>95125.1</v>
      </c>
      <c r="E32" s="19">
        <f t="shared" si="0"/>
        <v>666.2</v>
      </c>
      <c r="F32" s="22">
        <v>57290.3</v>
      </c>
      <c r="G32" s="22">
        <v>23835.5</v>
      </c>
      <c r="H32" s="22">
        <v>24078.9</v>
      </c>
      <c r="I32" s="19">
        <f t="shared" si="6"/>
        <v>60.2</v>
      </c>
      <c r="J32" s="19">
        <f t="shared" si="7"/>
        <v>41.6</v>
      </c>
      <c r="K32" s="19">
        <v>0</v>
      </c>
    </row>
    <row r="33" spans="1:11" ht="21">
      <c r="A33" s="11" t="s">
        <v>42</v>
      </c>
      <c r="B33" s="12" t="s">
        <v>43</v>
      </c>
      <c r="C33" s="18">
        <v>110323.6</v>
      </c>
      <c r="D33" s="21">
        <v>312376.7</v>
      </c>
      <c r="E33" s="19">
        <f t="shared" si="0"/>
        <v>283.1</v>
      </c>
      <c r="F33" s="22">
        <v>207012.8</v>
      </c>
      <c r="G33" s="22">
        <v>206512.8</v>
      </c>
      <c r="H33" s="22">
        <v>206312.8</v>
      </c>
      <c r="I33" s="19">
        <f t="shared" si="6"/>
        <v>66.3</v>
      </c>
      <c r="J33" s="19">
        <f t="shared" si="7"/>
        <v>99.8</v>
      </c>
      <c r="K33" s="19">
        <f aca="true" t="shared" si="8" ref="K33:K41">SUM(H33/G33*100)</f>
        <v>99.9</v>
      </c>
    </row>
    <row r="34" spans="1:11" ht="21">
      <c r="A34" s="11" t="s">
        <v>44</v>
      </c>
      <c r="B34" s="12" t="s">
        <v>45</v>
      </c>
      <c r="C34" s="18">
        <v>38962.2</v>
      </c>
      <c r="D34" s="21">
        <v>32305.6</v>
      </c>
      <c r="E34" s="19">
        <f t="shared" si="0"/>
        <v>82.9</v>
      </c>
      <c r="F34" s="22">
        <v>29470</v>
      </c>
      <c r="G34" s="22">
        <v>24070.4</v>
      </c>
      <c r="H34" s="22">
        <v>23457.8</v>
      </c>
      <c r="I34" s="19">
        <f t="shared" si="6"/>
        <v>91.2</v>
      </c>
      <c r="J34" s="19">
        <f t="shared" si="7"/>
        <v>81.7</v>
      </c>
      <c r="K34" s="19">
        <f t="shared" si="8"/>
        <v>97.5</v>
      </c>
    </row>
    <row r="35" spans="1:11" ht="30.75">
      <c r="A35" s="11" t="s">
        <v>46</v>
      </c>
      <c r="B35" s="12" t="s">
        <v>47</v>
      </c>
      <c r="C35" s="18">
        <v>2899.7</v>
      </c>
      <c r="D35" s="21">
        <v>3217</v>
      </c>
      <c r="E35" s="19">
        <f t="shared" si="0"/>
        <v>110.9</v>
      </c>
      <c r="F35" s="22">
        <v>2634.1</v>
      </c>
      <c r="G35" s="22">
        <v>2381.4</v>
      </c>
      <c r="H35" s="22">
        <v>2381.4</v>
      </c>
      <c r="I35" s="19">
        <f t="shared" si="6"/>
        <v>81.9</v>
      </c>
      <c r="J35" s="19">
        <f t="shared" si="7"/>
        <v>90.4</v>
      </c>
      <c r="K35" s="19">
        <f t="shared" si="8"/>
        <v>100</v>
      </c>
    </row>
    <row r="36" spans="1:11" ht="20.25">
      <c r="A36" s="9" t="s">
        <v>48</v>
      </c>
      <c r="B36" s="10" t="s">
        <v>49</v>
      </c>
      <c r="C36" s="16">
        <f>SUM(C37:C42)</f>
        <v>953696.9</v>
      </c>
      <c r="D36" s="16">
        <f>SUM(D37:D42)</f>
        <v>971118.8</v>
      </c>
      <c r="E36" s="17">
        <f>SUM(D36/C36*100)</f>
        <v>101.8</v>
      </c>
      <c r="F36" s="16">
        <f>SUM(F37:F42)</f>
        <v>711403.4</v>
      </c>
      <c r="G36" s="16">
        <f>SUM(G37:G42)</f>
        <v>665815.8</v>
      </c>
      <c r="H36" s="16">
        <f>SUM(H37:H42)</f>
        <v>647188</v>
      </c>
      <c r="I36" s="17">
        <f t="shared" si="6"/>
        <v>73.3</v>
      </c>
      <c r="J36" s="17">
        <f t="shared" si="7"/>
        <v>93.6</v>
      </c>
      <c r="K36" s="17">
        <f t="shared" si="8"/>
        <v>97.2</v>
      </c>
    </row>
    <row r="37" spans="1:11" ht="21">
      <c r="A37" s="11" t="s">
        <v>50</v>
      </c>
      <c r="B37" s="12" t="s">
        <v>51</v>
      </c>
      <c r="C37" s="18">
        <v>296686</v>
      </c>
      <c r="D37" s="21">
        <v>307741.1</v>
      </c>
      <c r="E37" s="19">
        <f t="shared" si="0"/>
        <v>103.7</v>
      </c>
      <c r="F37" s="22">
        <v>263612.4</v>
      </c>
      <c r="G37" s="22">
        <v>244919.2</v>
      </c>
      <c r="H37" s="22">
        <v>239370.6</v>
      </c>
      <c r="I37" s="19">
        <f t="shared" si="6"/>
        <v>85.7</v>
      </c>
      <c r="J37" s="19">
        <f t="shared" si="7"/>
        <v>92.9</v>
      </c>
      <c r="K37" s="19">
        <f t="shared" si="8"/>
        <v>97.7</v>
      </c>
    </row>
    <row r="38" spans="1:11" ht="21">
      <c r="A38" s="11" t="s">
        <v>52</v>
      </c>
      <c r="B38" s="12" t="s">
        <v>53</v>
      </c>
      <c r="C38" s="18">
        <v>481044.6</v>
      </c>
      <c r="D38" s="21">
        <v>475255.2</v>
      </c>
      <c r="E38" s="19">
        <f t="shared" si="0"/>
        <v>98.8</v>
      </c>
      <c r="F38" s="22">
        <v>296825.6</v>
      </c>
      <c r="G38" s="22">
        <v>290132</v>
      </c>
      <c r="H38" s="22">
        <v>283519.1</v>
      </c>
      <c r="I38" s="19">
        <f t="shared" si="6"/>
        <v>62.5</v>
      </c>
      <c r="J38" s="19">
        <f t="shared" si="7"/>
        <v>97.7</v>
      </c>
      <c r="K38" s="19">
        <f t="shared" si="8"/>
        <v>97.7</v>
      </c>
    </row>
    <row r="39" spans="1:11" ht="21">
      <c r="A39" s="11" t="s">
        <v>54</v>
      </c>
      <c r="B39" s="12" t="s">
        <v>55</v>
      </c>
      <c r="C39" s="18">
        <v>132802.6</v>
      </c>
      <c r="D39" s="21">
        <v>145263.6</v>
      </c>
      <c r="E39" s="19">
        <f t="shared" si="0"/>
        <v>109.4</v>
      </c>
      <c r="F39" s="22">
        <v>115285</v>
      </c>
      <c r="G39" s="22">
        <v>101061.6</v>
      </c>
      <c r="H39" s="22">
        <v>95814.6</v>
      </c>
      <c r="I39" s="19">
        <f t="shared" si="6"/>
        <v>79.4</v>
      </c>
      <c r="J39" s="19">
        <f t="shared" si="7"/>
        <v>87.7</v>
      </c>
      <c r="K39" s="19">
        <f t="shared" si="8"/>
        <v>94.8</v>
      </c>
    </row>
    <row r="40" spans="1:11" ht="30.75">
      <c r="A40" s="11" t="s">
        <v>56</v>
      </c>
      <c r="B40" s="12" t="s">
        <v>57</v>
      </c>
      <c r="C40" s="18">
        <v>247.4</v>
      </c>
      <c r="D40" s="21">
        <v>490.3</v>
      </c>
      <c r="E40" s="19">
        <f t="shared" si="0"/>
        <v>198.2</v>
      </c>
      <c r="F40" s="22">
        <v>309.7</v>
      </c>
      <c r="G40" s="22">
        <v>292.5</v>
      </c>
      <c r="H40" s="22">
        <v>292.5</v>
      </c>
      <c r="I40" s="19">
        <f t="shared" si="6"/>
        <v>63.2</v>
      </c>
      <c r="J40" s="19">
        <f t="shared" si="7"/>
        <v>94.4</v>
      </c>
      <c r="K40" s="19">
        <f t="shared" si="8"/>
        <v>100</v>
      </c>
    </row>
    <row r="41" spans="1:11" ht="21">
      <c r="A41" s="11" t="s">
        <v>58</v>
      </c>
      <c r="B41" s="12" t="s">
        <v>96</v>
      </c>
      <c r="C41" s="18">
        <v>564.9</v>
      </c>
      <c r="D41" s="21">
        <v>385.7</v>
      </c>
      <c r="E41" s="19">
        <f t="shared" si="0"/>
        <v>68.3</v>
      </c>
      <c r="F41" s="22">
        <v>330.7</v>
      </c>
      <c r="G41" s="22">
        <v>191</v>
      </c>
      <c r="H41" s="22">
        <v>191</v>
      </c>
      <c r="I41" s="19">
        <f t="shared" si="6"/>
        <v>85.7</v>
      </c>
      <c r="J41" s="19">
        <f t="shared" si="7"/>
        <v>57.8</v>
      </c>
      <c r="K41" s="19">
        <f t="shared" si="8"/>
        <v>100</v>
      </c>
    </row>
    <row r="42" spans="1:11" ht="21">
      <c r="A42" s="11" t="s">
        <v>59</v>
      </c>
      <c r="B42" s="12" t="s">
        <v>60</v>
      </c>
      <c r="C42" s="18">
        <v>42351.4</v>
      </c>
      <c r="D42" s="21">
        <v>41982.9</v>
      </c>
      <c r="E42" s="19">
        <f t="shared" si="0"/>
        <v>99.1</v>
      </c>
      <c r="F42" s="23">
        <v>35040</v>
      </c>
      <c r="G42" s="20">
        <v>29219.5</v>
      </c>
      <c r="H42" s="20">
        <v>28000.2</v>
      </c>
      <c r="I42" s="19">
        <f t="shared" si="6"/>
        <v>83.5</v>
      </c>
      <c r="J42" s="19">
        <f aca="true" t="shared" si="9" ref="J42:K45">SUM(G42/F42*100)</f>
        <v>83.4</v>
      </c>
      <c r="K42" s="19">
        <f t="shared" si="9"/>
        <v>95.8</v>
      </c>
    </row>
    <row r="43" spans="1:11" ht="20.25">
      <c r="A43" s="9" t="s">
        <v>61</v>
      </c>
      <c r="B43" s="10" t="s">
        <v>62</v>
      </c>
      <c r="C43" s="16">
        <f>SUM(C44:C45)</f>
        <v>90724.8</v>
      </c>
      <c r="D43" s="16">
        <f>SUM(D44:D45)</f>
        <v>94752.8</v>
      </c>
      <c r="E43" s="17">
        <f>SUM(D43/C43*100)</f>
        <v>104.4</v>
      </c>
      <c r="F43" s="16">
        <f>SUM(F44:F45)</f>
        <v>73636.3</v>
      </c>
      <c r="G43" s="16">
        <f>SUM(G44:G45)</f>
        <v>59580.9</v>
      </c>
      <c r="H43" s="16">
        <f>SUM(H44:H45)</f>
        <v>56769.2</v>
      </c>
      <c r="I43" s="17">
        <f t="shared" si="6"/>
        <v>77.7</v>
      </c>
      <c r="J43" s="17">
        <f t="shared" si="9"/>
        <v>80.9</v>
      </c>
      <c r="K43" s="17">
        <f t="shared" si="9"/>
        <v>95.3</v>
      </c>
    </row>
    <row r="44" spans="1:11" ht="21">
      <c r="A44" s="11" t="s">
        <v>63</v>
      </c>
      <c r="B44" s="12" t="s">
        <v>64</v>
      </c>
      <c r="C44" s="18">
        <v>65120.7</v>
      </c>
      <c r="D44" s="21">
        <v>68794.5</v>
      </c>
      <c r="E44" s="19">
        <f t="shared" si="0"/>
        <v>105.6</v>
      </c>
      <c r="F44" s="22">
        <v>54593.7</v>
      </c>
      <c r="G44" s="22">
        <v>43678.3</v>
      </c>
      <c r="H44" s="22">
        <v>41665.3</v>
      </c>
      <c r="I44" s="19">
        <f t="shared" si="6"/>
        <v>79.4</v>
      </c>
      <c r="J44" s="19">
        <f t="shared" si="9"/>
        <v>80</v>
      </c>
      <c r="K44" s="19">
        <f t="shared" si="9"/>
        <v>95.4</v>
      </c>
    </row>
    <row r="45" spans="1:11" ht="30.75">
      <c r="A45" s="11" t="s">
        <v>65</v>
      </c>
      <c r="B45" s="12" t="s">
        <v>66</v>
      </c>
      <c r="C45" s="18">
        <v>25604.1</v>
      </c>
      <c r="D45" s="21">
        <v>25958.3</v>
      </c>
      <c r="E45" s="19">
        <f t="shared" si="0"/>
        <v>101.4</v>
      </c>
      <c r="F45" s="22">
        <v>19042.6</v>
      </c>
      <c r="G45" s="22">
        <v>15902.6</v>
      </c>
      <c r="H45" s="22">
        <v>15103.9</v>
      </c>
      <c r="I45" s="19">
        <f t="shared" si="6"/>
        <v>73.4</v>
      </c>
      <c r="J45" s="19">
        <f t="shared" si="9"/>
        <v>83.5</v>
      </c>
      <c r="K45" s="19">
        <f t="shared" si="9"/>
        <v>95</v>
      </c>
    </row>
    <row r="46" spans="1:11" ht="20.25">
      <c r="A46" s="9" t="s">
        <v>67</v>
      </c>
      <c r="B46" s="10" t="s">
        <v>68</v>
      </c>
      <c r="C46" s="16">
        <f>SUM(C47:C51)</f>
        <v>471978.9</v>
      </c>
      <c r="D46" s="16">
        <f>SUM(D47:D51)</f>
        <v>238190.6</v>
      </c>
      <c r="E46" s="17">
        <f>SUM(D46/C46*100)</f>
        <v>50.5</v>
      </c>
      <c r="F46" s="16">
        <f>SUM(F47:F51)</f>
        <v>153268.4</v>
      </c>
      <c r="G46" s="16">
        <f>SUM(G47:G51)</f>
        <v>152546.2</v>
      </c>
      <c r="H46" s="16">
        <f>SUM(H47:H51)</f>
        <v>151451.1</v>
      </c>
      <c r="I46" s="17">
        <f t="shared" si="6"/>
        <v>64.3</v>
      </c>
      <c r="J46" s="17">
        <f>SUM(G46/F46*100)</f>
        <v>99.5</v>
      </c>
      <c r="K46" s="17">
        <f>SUM(H46/G46*100)</f>
        <v>99.3</v>
      </c>
    </row>
    <row r="47" spans="1:11" ht="21">
      <c r="A47" s="11" t="s">
        <v>69</v>
      </c>
      <c r="B47" s="12" t="s">
        <v>70</v>
      </c>
      <c r="C47" s="18">
        <v>5628.4</v>
      </c>
      <c r="D47" s="21">
        <v>5675.3</v>
      </c>
      <c r="E47" s="19">
        <f t="shared" si="0"/>
        <v>100.8</v>
      </c>
      <c r="F47" s="23">
        <v>4478.5</v>
      </c>
      <c r="G47" s="23">
        <v>3654.1</v>
      </c>
      <c r="H47" s="23">
        <v>3373.7</v>
      </c>
      <c r="I47" s="19">
        <f aca="true" t="shared" si="10" ref="I47:I52">SUM(F47/D47*100)</f>
        <v>78.9</v>
      </c>
      <c r="J47" s="19">
        <f aca="true" t="shared" si="11" ref="J47:J52">SUM(G47/F47*100)</f>
        <v>81.6</v>
      </c>
      <c r="K47" s="19">
        <f aca="true" t="shared" si="12" ref="K47:K52">SUM(H47/G47*100)</f>
        <v>92.3</v>
      </c>
    </row>
    <row r="48" spans="1:11" ht="21">
      <c r="A48" s="11" t="s">
        <v>71</v>
      </c>
      <c r="B48" s="12" t="s">
        <v>72</v>
      </c>
      <c r="C48" s="18">
        <v>93168.7</v>
      </c>
      <c r="D48" s="21">
        <v>96853.8</v>
      </c>
      <c r="E48" s="19">
        <f t="shared" si="0"/>
        <v>104</v>
      </c>
      <c r="F48" s="22">
        <v>77201.8</v>
      </c>
      <c r="G48" s="22">
        <v>77201.8</v>
      </c>
      <c r="H48" s="22">
        <v>77201.8</v>
      </c>
      <c r="I48" s="19">
        <f t="shared" si="10"/>
        <v>79.7</v>
      </c>
      <c r="J48" s="19">
        <f t="shared" si="11"/>
        <v>100</v>
      </c>
      <c r="K48" s="19">
        <f t="shared" si="12"/>
        <v>100</v>
      </c>
    </row>
    <row r="49" spans="1:11" ht="21">
      <c r="A49" s="11" t="s">
        <v>73</v>
      </c>
      <c r="B49" s="12" t="s">
        <v>74</v>
      </c>
      <c r="C49" s="18">
        <v>232812.2</v>
      </c>
      <c r="D49" s="21">
        <v>40046.3</v>
      </c>
      <c r="E49" s="19">
        <f t="shared" si="0"/>
        <v>17.2</v>
      </c>
      <c r="F49" s="22">
        <v>15174.7</v>
      </c>
      <c r="G49" s="22">
        <v>15296.2</v>
      </c>
      <c r="H49" s="22">
        <v>14470.6</v>
      </c>
      <c r="I49" s="19">
        <f t="shared" si="10"/>
        <v>37.9</v>
      </c>
      <c r="J49" s="19">
        <f t="shared" si="11"/>
        <v>100.8</v>
      </c>
      <c r="K49" s="19">
        <f t="shared" si="12"/>
        <v>94.6</v>
      </c>
    </row>
    <row r="50" spans="1:11" ht="21">
      <c r="A50" s="11" t="s">
        <v>75</v>
      </c>
      <c r="B50" s="12" t="s">
        <v>76</v>
      </c>
      <c r="C50" s="18">
        <v>118315.1</v>
      </c>
      <c r="D50" s="21">
        <v>72419.9</v>
      </c>
      <c r="E50" s="19">
        <f t="shared" si="0"/>
        <v>61.2</v>
      </c>
      <c r="F50" s="22">
        <v>28858.5</v>
      </c>
      <c r="G50" s="22">
        <v>28926.5</v>
      </c>
      <c r="H50" s="22">
        <v>28952.5</v>
      </c>
      <c r="I50" s="19">
        <f t="shared" si="10"/>
        <v>39.8</v>
      </c>
      <c r="J50" s="19">
        <f t="shared" si="11"/>
        <v>100.2</v>
      </c>
      <c r="K50" s="19">
        <f t="shared" si="12"/>
        <v>100.1</v>
      </c>
    </row>
    <row r="51" spans="1:11" ht="30.75">
      <c r="A51" s="11" t="s">
        <v>77</v>
      </c>
      <c r="B51" s="12" t="s">
        <v>78</v>
      </c>
      <c r="C51" s="18">
        <v>22054.5</v>
      </c>
      <c r="D51" s="21">
        <v>23195.3</v>
      </c>
      <c r="E51" s="19">
        <f t="shared" si="0"/>
        <v>105.2</v>
      </c>
      <c r="F51" s="24">
        <v>27554.9</v>
      </c>
      <c r="G51" s="24">
        <v>27467.6</v>
      </c>
      <c r="H51" s="24">
        <v>27452.5</v>
      </c>
      <c r="I51" s="19">
        <f t="shared" si="10"/>
        <v>118.8</v>
      </c>
      <c r="J51" s="19">
        <f t="shared" si="11"/>
        <v>99.7</v>
      </c>
      <c r="K51" s="19">
        <f t="shared" si="12"/>
        <v>99.9</v>
      </c>
    </row>
    <row r="52" spans="1:11" ht="20.25">
      <c r="A52" s="9" t="s">
        <v>79</v>
      </c>
      <c r="B52" s="10" t="s">
        <v>80</v>
      </c>
      <c r="C52" s="16">
        <f>SUM(C53:C55)</f>
        <v>33577.5</v>
      </c>
      <c r="D52" s="16">
        <f>SUM(D53:D55)</f>
        <v>42634.8</v>
      </c>
      <c r="E52" s="17">
        <f>SUM(D52/C52*100)</f>
        <v>127</v>
      </c>
      <c r="F52" s="16">
        <f>SUM(F53:F55)</f>
        <v>28696.9</v>
      </c>
      <c r="G52" s="16">
        <f>SUM(G53:G55)</f>
        <v>23040.9</v>
      </c>
      <c r="H52" s="16">
        <f>SUM(H53:H55)</f>
        <v>21868</v>
      </c>
      <c r="I52" s="17">
        <f t="shared" si="10"/>
        <v>67.3</v>
      </c>
      <c r="J52" s="17">
        <f t="shared" si="11"/>
        <v>80.3</v>
      </c>
      <c r="K52" s="17">
        <f t="shared" si="12"/>
        <v>94.9</v>
      </c>
    </row>
    <row r="53" spans="1:11" ht="21">
      <c r="A53" s="11" t="s">
        <v>81</v>
      </c>
      <c r="B53" s="12" t="s">
        <v>82</v>
      </c>
      <c r="C53" s="18">
        <v>27512.2</v>
      </c>
      <c r="D53" s="21">
        <v>36924.3</v>
      </c>
      <c r="E53" s="19">
        <f t="shared" si="0"/>
        <v>134.2</v>
      </c>
      <c r="F53" s="21">
        <v>24016.4</v>
      </c>
      <c r="G53" s="20">
        <v>18471.1</v>
      </c>
      <c r="H53" s="20">
        <v>17532.8</v>
      </c>
      <c r="I53" s="19"/>
      <c r="J53" s="19"/>
      <c r="K53" s="19"/>
    </row>
    <row r="54" spans="1:11" ht="21">
      <c r="A54" s="11" t="s">
        <v>83</v>
      </c>
      <c r="B54" s="12" t="s">
        <v>84</v>
      </c>
      <c r="C54" s="18">
        <v>528</v>
      </c>
      <c r="D54" s="21"/>
      <c r="E54" s="19">
        <f aca="true" t="shared" si="13" ref="E54:E60">SUM(D54/C54*100)</f>
        <v>0</v>
      </c>
      <c r="F54" s="23"/>
      <c r="G54" s="23"/>
      <c r="H54" s="23"/>
      <c r="I54" s="19" t="e">
        <f aca="true" t="shared" si="14" ref="I54:I60">SUM(F54/D54*100)</f>
        <v>#DIV/0!</v>
      </c>
      <c r="J54" s="19">
        <v>0</v>
      </c>
      <c r="K54" s="19">
        <v>0</v>
      </c>
    </row>
    <row r="55" spans="1:11" ht="30.75">
      <c r="A55" s="11" t="s">
        <v>85</v>
      </c>
      <c r="B55" s="12" t="s">
        <v>86</v>
      </c>
      <c r="C55" s="18">
        <v>5537.3</v>
      </c>
      <c r="D55" s="21">
        <v>5710.5</v>
      </c>
      <c r="E55" s="19">
        <f t="shared" si="13"/>
        <v>103.1</v>
      </c>
      <c r="F55" s="23">
        <v>4680.5</v>
      </c>
      <c r="G55" s="23">
        <v>4569.8</v>
      </c>
      <c r="H55" s="23">
        <v>4335.2</v>
      </c>
      <c r="I55" s="19">
        <f t="shared" si="14"/>
        <v>82</v>
      </c>
      <c r="J55" s="19">
        <f aca="true" t="shared" si="15" ref="J55:J62">SUM(G55/F55*100)</f>
        <v>97.6</v>
      </c>
      <c r="K55" s="19">
        <f aca="true" t="shared" si="16" ref="K55:K62">SUM(H55/G55*100)</f>
        <v>94.9</v>
      </c>
    </row>
    <row r="56" spans="1:11" ht="20.25">
      <c r="A56" s="9" t="s">
        <v>87</v>
      </c>
      <c r="B56" s="10" t="s">
        <v>88</v>
      </c>
      <c r="C56" s="16">
        <f>SUM(C57:C58)</f>
        <v>9929.5</v>
      </c>
      <c r="D56" s="16">
        <f>SUM(D57:D58)</f>
        <v>9481</v>
      </c>
      <c r="E56" s="17">
        <f t="shared" si="13"/>
        <v>95.5</v>
      </c>
      <c r="F56" s="16">
        <f>SUM(F57:F58)</f>
        <v>7833.4</v>
      </c>
      <c r="G56" s="16">
        <f>SUM(G57:G58)</f>
        <v>6572.6</v>
      </c>
      <c r="H56" s="16">
        <f>SUM(H57:H58)</f>
        <v>6235.1</v>
      </c>
      <c r="I56" s="17">
        <f t="shared" si="14"/>
        <v>82.6</v>
      </c>
      <c r="J56" s="17">
        <f t="shared" si="15"/>
        <v>83.9</v>
      </c>
      <c r="K56" s="17">
        <f t="shared" si="16"/>
        <v>94.9</v>
      </c>
    </row>
    <row r="57" spans="1:11" ht="21">
      <c r="A57" s="11" t="s">
        <v>89</v>
      </c>
      <c r="B57" s="12" t="s">
        <v>90</v>
      </c>
      <c r="C57" s="18">
        <v>7648.4</v>
      </c>
      <c r="D57" s="21">
        <v>8526.3</v>
      </c>
      <c r="E57" s="19">
        <f t="shared" si="13"/>
        <v>111.5</v>
      </c>
      <c r="F57" s="23">
        <v>6946</v>
      </c>
      <c r="G57" s="20">
        <v>6572.6</v>
      </c>
      <c r="H57" s="20">
        <v>6235.1</v>
      </c>
      <c r="I57" s="19">
        <f t="shared" si="14"/>
        <v>81.5</v>
      </c>
      <c r="J57" s="19">
        <f t="shared" si="15"/>
        <v>94.6</v>
      </c>
      <c r="K57" s="19">
        <f t="shared" si="16"/>
        <v>94.9</v>
      </c>
    </row>
    <row r="58" spans="1:11" ht="21">
      <c r="A58" s="11" t="s">
        <v>91</v>
      </c>
      <c r="B58" s="12" t="s">
        <v>92</v>
      </c>
      <c r="C58" s="18">
        <v>2281.1</v>
      </c>
      <c r="D58" s="21">
        <v>954.7</v>
      </c>
      <c r="E58" s="19">
        <f t="shared" si="13"/>
        <v>41.9</v>
      </c>
      <c r="F58" s="23">
        <v>887.4</v>
      </c>
      <c r="G58" s="20">
        <v>0</v>
      </c>
      <c r="H58" s="20">
        <v>0</v>
      </c>
      <c r="I58" s="19">
        <f t="shared" si="14"/>
        <v>93</v>
      </c>
      <c r="J58" s="19">
        <v>0</v>
      </c>
      <c r="K58" s="19">
        <v>0</v>
      </c>
    </row>
    <row r="59" spans="1:11" ht="30.75">
      <c r="A59" s="9" t="s">
        <v>93</v>
      </c>
      <c r="B59" s="10" t="s">
        <v>122</v>
      </c>
      <c r="C59" s="16">
        <f>C60</f>
        <v>24.7</v>
      </c>
      <c r="D59" s="16">
        <f>D60</f>
        <v>60</v>
      </c>
      <c r="E59" s="17">
        <f t="shared" si="13"/>
        <v>242.9</v>
      </c>
      <c r="F59" s="16">
        <f>F60</f>
        <v>141.6</v>
      </c>
      <c r="G59" s="16">
        <f>G60</f>
        <v>377.3</v>
      </c>
      <c r="H59" s="16">
        <f>H60</f>
        <v>140.7</v>
      </c>
      <c r="I59" s="17">
        <f t="shared" si="14"/>
        <v>236</v>
      </c>
      <c r="J59" s="17">
        <f t="shared" si="15"/>
        <v>266.5</v>
      </c>
      <c r="K59" s="17">
        <f t="shared" si="16"/>
        <v>37.3</v>
      </c>
    </row>
    <row r="60" spans="1:11" ht="30.75">
      <c r="A60" s="11" t="s">
        <v>94</v>
      </c>
      <c r="B60" s="12" t="s">
        <v>123</v>
      </c>
      <c r="C60" s="18">
        <v>24.7</v>
      </c>
      <c r="D60" s="21">
        <v>60</v>
      </c>
      <c r="E60" s="19">
        <f t="shared" si="13"/>
        <v>242.9</v>
      </c>
      <c r="F60" s="22">
        <v>141.6</v>
      </c>
      <c r="G60" s="22">
        <v>377.3</v>
      </c>
      <c r="H60" s="22">
        <v>140.7</v>
      </c>
      <c r="I60" s="19">
        <f t="shared" si="14"/>
        <v>236</v>
      </c>
      <c r="J60" s="19">
        <f t="shared" si="15"/>
        <v>266.5</v>
      </c>
      <c r="K60" s="19">
        <f t="shared" si="16"/>
        <v>37.3</v>
      </c>
    </row>
    <row r="61" spans="1:11" s="2" customFormat="1" ht="20.25">
      <c r="A61" s="9" t="s">
        <v>107</v>
      </c>
      <c r="B61" s="13" t="s">
        <v>108</v>
      </c>
      <c r="C61" s="16"/>
      <c r="D61" s="25"/>
      <c r="E61" s="17"/>
      <c r="F61" s="26"/>
      <c r="G61" s="26">
        <v>13000</v>
      </c>
      <c r="H61" s="25">
        <v>25000</v>
      </c>
      <c r="I61" s="17"/>
      <c r="J61" s="17"/>
      <c r="K61" s="17">
        <f>SUM(H61/G61*100)</f>
        <v>192.3</v>
      </c>
    </row>
    <row r="62" spans="1:11" ht="20.25">
      <c r="A62" s="14" t="s">
        <v>95</v>
      </c>
      <c r="B62" s="15"/>
      <c r="C62" s="16">
        <f>C59+C56+C52+C46+C43+C36+C31+C25+C22+C20+C11</f>
        <v>1973724.2</v>
      </c>
      <c r="D62" s="16">
        <f>D59+D56+D52+D46+D43+D36+D31+D25+D22+D20+D11</f>
        <v>2015127.7</v>
      </c>
      <c r="E62" s="17">
        <f>SUM(D62/C62*100)</f>
        <v>102.1</v>
      </c>
      <c r="F62" s="16">
        <f>F59+F56+F52+F46+F43+F36+F31+F25+F22+F20+F11+F61</f>
        <v>1408605.5</v>
      </c>
      <c r="G62" s="16">
        <f>G59+G56+G52+G46+G43+G36+G31+G25+G22+G20+G11+G61</f>
        <v>1306919.7</v>
      </c>
      <c r="H62" s="16">
        <f>H59+H56+H52+H46+H43+H36+H31+H25+H22+H20+H11+H61</f>
        <v>1298556.7</v>
      </c>
      <c r="I62" s="17">
        <f>SUM(F62/D62*100)</f>
        <v>69.9</v>
      </c>
      <c r="J62" s="17">
        <f t="shared" si="15"/>
        <v>92.8</v>
      </c>
      <c r="K62" s="17">
        <f t="shared" si="16"/>
        <v>99.4</v>
      </c>
    </row>
  </sheetData>
  <sheetProtection/>
  <mergeCells count="13">
    <mergeCell ref="F8:H8"/>
    <mergeCell ref="I8:K8"/>
    <mergeCell ref="F7:H7"/>
    <mergeCell ref="A1:K1"/>
    <mergeCell ref="A4:K4"/>
    <mergeCell ref="A5:K5"/>
    <mergeCell ref="E8:E9"/>
    <mergeCell ref="C8:C9"/>
    <mergeCell ref="B8:B9"/>
    <mergeCell ref="A2:K2"/>
    <mergeCell ref="A3:K3"/>
    <mergeCell ref="A8:A9"/>
    <mergeCell ref="D8:D9"/>
  </mergeCells>
  <conditionalFormatting sqref="F15:H15">
    <cfRule type="expression" priority="15" dxfId="15" stopIfTrue="1">
      <formula>$C15=""</formula>
    </cfRule>
  </conditionalFormatting>
  <conditionalFormatting sqref="F29:H29">
    <cfRule type="expression" priority="14" dxfId="15" stopIfTrue="1">
      <formula>$C29=""</formula>
    </cfRule>
  </conditionalFormatting>
  <conditionalFormatting sqref="F32:H32">
    <cfRule type="expression" priority="13" dxfId="15" stopIfTrue="1">
      <formula>$C32=""</formula>
    </cfRule>
  </conditionalFormatting>
  <conditionalFormatting sqref="F33:H33">
    <cfRule type="expression" priority="12" dxfId="15" stopIfTrue="1">
      <formula>$C33=""</formula>
    </cfRule>
  </conditionalFormatting>
  <conditionalFormatting sqref="F34:H34">
    <cfRule type="expression" priority="11" dxfId="15" stopIfTrue="1">
      <formula>$C34=""</formula>
    </cfRule>
  </conditionalFormatting>
  <conditionalFormatting sqref="F35:H35">
    <cfRule type="expression" priority="10" dxfId="15" stopIfTrue="1">
      <formula>$C35=""</formula>
    </cfRule>
  </conditionalFormatting>
  <conditionalFormatting sqref="F37:H37">
    <cfRule type="expression" priority="9" dxfId="15" stopIfTrue="1">
      <formula>$C37=""</formula>
    </cfRule>
  </conditionalFormatting>
  <conditionalFormatting sqref="F38:H38">
    <cfRule type="expression" priority="8" dxfId="15" stopIfTrue="1">
      <formula>$C38=""</formula>
    </cfRule>
  </conditionalFormatting>
  <conditionalFormatting sqref="F39:H39">
    <cfRule type="expression" priority="7" dxfId="15" stopIfTrue="1">
      <formula>$C39=""</formula>
    </cfRule>
  </conditionalFormatting>
  <conditionalFormatting sqref="F40:H41">
    <cfRule type="expression" priority="6" dxfId="15" stopIfTrue="1">
      <formula>$C40=""</formula>
    </cfRule>
  </conditionalFormatting>
  <conditionalFormatting sqref="F44:H44">
    <cfRule type="expression" priority="5" dxfId="15" stopIfTrue="1">
      <formula>$C44=""</formula>
    </cfRule>
  </conditionalFormatting>
  <conditionalFormatting sqref="F45:H45">
    <cfRule type="expression" priority="4" dxfId="15" stopIfTrue="1">
      <formula>$C45=""</formula>
    </cfRule>
  </conditionalFormatting>
  <conditionalFormatting sqref="F48:H49">
    <cfRule type="expression" priority="3" dxfId="15" stopIfTrue="1">
      <formula>$C48=""</formula>
    </cfRule>
  </conditionalFormatting>
  <conditionalFormatting sqref="F50:H51">
    <cfRule type="expression" priority="2" dxfId="15" stopIfTrue="1">
      <formula>$C50=""</formula>
    </cfRule>
  </conditionalFormatting>
  <conditionalFormatting sqref="F60:H60">
    <cfRule type="expression" priority="1" dxfId="15" stopIfTrue="1">
      <formula>$C60=""</formula>
    </cfRule>
  </conditionalFormatting>
  <printOptions/>
  <pageMargins left="0.5118110236220472" right="0.5118110236220472" top="0.9448818897637796" bottom="0.35433070866141736" header="0" footer="0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Fedorova</cp:lastModifiedBy>
  <cp:lastPrinted>2020-11-24T04:31:46Z</cp:lastPrinted>
  <dcterms:created xsi:type="dcterms:W3CDTF">2019-05-06T02:19:42Z</dcterms:created>
  <dcterms:modified xsi:type="dcterms:W3CDTF">2020-11-24T04:32:06Z</dcterms:modified>
  <cp:category/>
  <cp:version/>
  <cp:contentType/>
  <cp:contentStatus/>
</cp:coreProperties>
</file>