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4" yWindow="396" windowWidth="17400" windowHeight="11640" firstSheet="14" activeTab="22"/>
  </bookViews>
  <sheets>
    <sheet name="01.02.2019" sheetId="1" state="hidden" r:id="rId1"/>
    <sheet name="01.03.2019" sheetId="2" state="hidden" r:id="rId2"/>
    <sheet name="01.04.2019" sheetId="3" state="hidden" r:id="rId3"/>
    <sheet name="01.05.2019" sheetId="4" state="hidden" r:id="rId4"/>
    <sheet name="01.06.2019" sheetId="5" state="hidden" r:id="rId5"/>
    <sheet name="01.07.2019" sheetId="6" state="hidden" r:id="rId6"/>
    <sheet name="01.08.2019" sheetId="7" state="hidden" r:id="rId7"/>
    <sheet name="01.09.2019" sheetId="8" state="hidden" r:id="rId8"/>
    <sheet name="01.10.2019" sheetId="9" state="hidden" r:id="rId9"/>
    <sheet name="01.11.2019" sheetId="10" state="hidden" r:id="rId10"/>
    <sheet name="01.12.2019" sheetId="11" state="hidden" r:id="rId11"/>
    <sheet name="01.02.2020" sheetId="12" r:id="rId12"/>
    <sheet name="01.03.2020" sheetId="13" r:id="rId13"/>
    <sheet name="01.04.2020" sheetId="14" r:id="rId14"/>
    <sheet name="01.05.2020" sheetId="15" r:id="rId15"/>
    <sheet name="01.06.2020" sheetId="16" r:id="rId16"/>
    <sheet name="01.07.2020" sheetId="17" r:id="rId17"/>
    <sheet name="01.08.2020" sheetId="18" r:id="rId18"/>
    <sheet name="01.09.2020" sheetId="19" r:id="rId19"/>
    <sheet name="01.10.2020" sheetId="20" r:id="rId20"/>
    <sheet name="01.11.2020" sheetId="21" r:id="rId21"/>
    <sheet name="01.12.2020" sheetId="22" r:id="rId22"/>
    <sheet name="01.01.2021" sheetId="23" r:id="rId23"/>
  </sheets>
  <definedNames/>
  <calcPr fullCalcOnLoad="1"/>
</workbook>
</file>

<file path=xl/sharedStrings.xml><?xml version="1.0" encoding="utf-8"?>
<sst xmlns="http://schemas.openxmlformats.org/spreadsheetml/2006/main" count="2239" uniqueCount="178">
  <si>
    <t>Процент исполнения к году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</si>
  <si>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</si>
  <si>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подлежащее распредлению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</si>
  <si>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</si>
  <si>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установленых дифференцированных нормативов отчислений в местные бюджеты</t>
  </si>
  <si>
    <t>Транспортный налог</t>
  </si>
  <si>
    <t>Денежные взыскания (штрафы) за адмиистративные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</si>
  <si>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ИСТОЧНИКИ ФИНАНСИРОВАНИЯ ДЕФИЦИТА БЮДЖЕТОВ - ВСЕГО</t>
  </si>
  <si>
    <t>Итого источников внутреннего финансирования дефицитов бюджетов</t>
  </si>
  <si>
    <t>Кредиты кредитных организаций в валюте РФ</t>
  </si>
  <si>
    <t>Получение кредитов от кредитных организаций бюджетами субъектов  в валюте Российской Федерации</t>
  </si>
  <si>
    <t>Погашение бюджетами субъекта кредитов от кредитных организаций  в валюте Российской Федерации</t>
  </si>
  <si>
    <t>Получение кредитов от других бюджетов бюджетной системы Российской Федерации в валюте Российской Федерации</t>
  </si>
  <si>
    <t>Погашение бюджетами субъекта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</si>
  <si>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учёту средств бюджета</t>
  </si>
  <si>
    <t>Наименование</t>
  </si>
  <si>
    <t>Налоги на совокупный доход</t>
  </si>
  <si>
    <t>Налоги на имущество</t>
  </si>
  <si>
    <t>Земельный налог</t>
  </si>
  <si>
    <t>Государственная пошлина</t>
  </si>
  <si>
    <t>ВСЕГО ДОХОДОВ</t>
  </si>
  <si>
    <t>РАСХОДЫ</t>
  </si>
  <si>
    <t>Образование</t>
  </si>
  <si>
    <t>Социальная политика</t>
  </si>
  <si>
    <t>ИТОГО РАСХОДОВ</t>
  </si>
  <si>
    <t>Налоги на прибыль, доходы</t>
  </si>
  <si>
    <t>Единый налог на вмененный доход для  отдельных видов деятельности</t>
  </si>
  <si>
    <t>Доходы от использования имущества , находящегося в государственной и муниципальной собственности</t>
  </si>
  <si>
    <t>Платежи при пользовании природными ресурсами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</si>
  <si>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</si>
  <si>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</si>
  <si>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</si>
  <si>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 xml:space="preserve">Безвозмездные поступления </t>
  </si>
  <si>
    <t>Национальная оборона</t>
  </si>
  <si>
    <t>Иные межбюджетные трансферты</t>
  </si>
  <si>
    <t>Доходы от продажи материальных и нематериальных активов</t>
  </si>
  <si>
    <t>Штрафные санкции, возмещение ущерба</t>
  </si>
  <si>
    <t xml:space="preserve">Здравоохранение </t>
  </si>
  <si>
    <t xml:space="preserve">Культура и  кинематография </t>
  </si>
  <si>
    <t>Жилищно-коммунальное хозяйство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</si>
  <si>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стаьей 227 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</si>
  <si>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</si>
  <si>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Единый сельскохохяйственный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</si>
  <si>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</si>
  <si>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</si>
  <si>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Денежные взыскания ( 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</si>
  <si>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</si>
  <si>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</si>
  <si>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</si>
  <si>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Плата за негативное воздействие на окружающую среду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</si>
  <si>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кодеса Российской Федерации </t>
  </si>
  <si>
    <t>ИТОГО НАЛОГОВЫЕ И НЕНАЛОГОВЫЕ ДОХОДЫ</t>
  </si>
  <si>
    <t>Доходы от возмещения ущерба при возниконовении страховых случаев</t>
  </si>
  <si>
    <t>Субсидии бюджетам бюджетной системы Российской Федерации (межбюджетные субсидии)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</si>
  <si>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</si>
  <si>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Бюджетные кредиты от других бюджетов бюджетной системы РФ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</si>
  <si>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</si>
  <si>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дифферецированных нормативов отчислений в местные бюджеты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</si>
  <si>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</si>
  <si>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Денежные взыскания (штрафы) за нарушение законодательства Российской Федерации об административных нарушениях, предусмотренные статьей 20.25 Кодекса Российской Федерации об административных правонарушениях</t>
  </si>
  <si>
    <t>Налог, взимаемый в связи с применением патентной системы налогооблажения</t>
  </si>
  <si>
    <t>Налог на имущество физических лиц</t>
  </si>
  <si>
    <t xml:space="preserve">Государственная пошлина по делам, рассматриваемым в судах общей юрисдикции, мировыми судьями 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</si>
  <si>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</si>
  <si>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</si>
  <si>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</si>
  <si>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</t>
  </si>
  <si>
    <t>Доходы от компенсации затрат государства</t>
  </si>
  <si>
    <t>Доходы от продажи квартир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</si>
  <si>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</si>
  <si>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</si>
  <si>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</si>
  <si>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</si>
  <si>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</si>
  <si>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</si>
  <si>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</si>
  <si>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</si>
  <si>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</si>
  <si>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</si>
  <si>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</si>
  <si>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</si>
  <si>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</si>
  <si>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Операции по управлению остатками средств на единых счетах бюджетов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</si>
  <si>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</si>
  <si>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</si>
  <si>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Государственная пошлина за государственную регистрацию, а также за совершение прочих юридически значимых действий (при обращении через многофункциональный центр)</t>
  </si>
  <si>
    <t>Дотации на выравнивание бюджетной обеспеченности</t>
  </si>
  <si>
    <t xml:space="preserve">Прочие безвозмездные поступления </t>
  </si>
  <si>
    <t>Налог, взимаемый с налогоплательщиков выбравших в качестве объекта налогооблажения доходы</t>
  </si>
  <si>
    <t>Информация об исполнении бюджета муниципального образования  - Осинниковский городской округ на 01 февраля 2019 года</t>
  </si>
  <si>
    <t>Исполнено на      01 февраля 2019 года</t>
  </si>
  <si>
    <t>Утверждено  на 2019 год, с учетом изменений</t>
  </si>
  <si>
    <t>Информация об исполнении бюджета муниципального образования  - Осинниковский городской округ на 01 марта 2019 года</t>
  </si>
  <si>
    <t>Исполнено на      01 марта 2019 года</t>
  </si>
  <si>
    <t>Информация об исполнении бюджета муниципального образования  - Осинниковский городской округ на 01 апреля 2019 года</t>
  </si>
  <si>
    <t>Утверждено Решением на 2019 год, с учетом изменений</t>
  </si>
  <si>
    <t>Исполнено на      01 апреля 2019 года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</si>
  <si>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</t>
  </si>
  <si>
    <t xml:space="preserve"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
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</si>
  <si>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
</t>
  </si>
  <si>
    <t xml:space="preserve">              </t>
  </si>
  <si>
    <t>Информация об исполнении бюджета муниципального образования  - Осинниковский городской округ на 01 мая 2019 года</t>
  </si>
  <si>
    <t>Исполнено на      01 мая 2019 года</t>
  </si>
  <si>
    <t>Информация об исполнении бюджета муниципального образования  - Осинниковский городской округ на 01 июня 2019 года</t>
  </si>
  <si>
    <t>Исполнено на  01 июня 2019 года</t>
  </si>
  <si>
    <t>св.400</t>
  </si>
  <si>
    <t>Информация об исполнении бюджета муниципального образования  - Осинниковский городской округ на 01 июля 2019 года</t>
  </si>
  <si>
    <t>Исполнено на      01 августа 2019 года</t>
  </si>
  <si>
    <t>Информация об исполнении бюджета муниципального образования  - Осинниковский городской округ на 01 августа 2019 года</t>
  </si>
  <si>
    <t>Исполнено на      01 июля  2019 года</t>
  </si>
  <si>
    <t>Информация об исполнении бюджета муниципального образования  - Осинниковский городской округ на 01 сентября 2019 года</t>
  </si>
  <si>
    <t>Исполнено на      01 сентября  2019 года</t>
  </si>
  <si>
    <t>Информация об исполнении бюджета муниципального образования  - Осинниковский городской округ на 01 октября 2019 года</t>
  </si>
  <si>
    <t>Исполнено на      01 октября  2019 года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</si>
  <si>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</si>
  <si>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</si>
  <si>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</si>
  <si>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</si>
  <si>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Информация об исполнении бюджета муниципального образования  - Осинниковский городской округ на 01 ноября 2019 года</t>
  </si>
  <si>
    <t>Исполнено на      01 ноября  2019 года</t>
  </si>
  <si>
    <t>Информация об исполнении бюджета муниципального образования  - Осинниковский городской округ на 01 декабря 2019 года</t>
  </si>
  <si>
    <t>Исполнено на      01 декабря  2019 года</t>
  </si>
  <si>
    <t>Информация об исполнении бюджета муниципального образования  - Осинниковский городской округ  на 1 февраля 2020 года</t>
  </si>
  <si>
    <t>Исполнено на 1 февраля 2020 года</t>
  </si>
  <si>
    <t>Налог на доходы физических лиц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</si>
  <si>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</si>
  <si>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</si>
  <si>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</si>
  <si>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</si>
  <si>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</si>
  <si>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</si>
  <si>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Доходы от оказания платных услуг и компенсации затрат государства</t>
  </si>
  <si>
    <t>Штрафны,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</si>
  <si>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</si>
  <si>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</si>
  <si>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</si>
  <si>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</si>
  <si>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</si>
  <si>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</si>
  <si>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</si>
  <si>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</si>
  <si>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</t>
  </si>
  <si>
    <t>Платежи в целях возмещения причиненного ущерба (убытков)</t>
  </si>
  <si>
    <t>Дотации на поддержку мер по обеспечению сбалансированности бюджетов</t>
  </si>
  <si>
    <t xml:space="preserve">Культура, кинематография </t>
  </si>
  <si>
    <t>Получение кредитов от кредитных организаций  в валюте Российской Федерации</t>
  </si>
  <si>
    <t>Погашение кредитов от кредитных организаций в валюте Российской Федерации</t>
  </si>
  <si>
    <t>Бюджетные кредиты из других бюджетов бюджетной системы РФ в валюте РФ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</si>
  <si>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</si>
  <si>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Погашение бюджетных кредитов от других бюджетов бюджетной системы Российской Федерации в валюте Российской Федерации</t>
  </si>
  <si>
    <t>Утверждено Решением на 2020 год, с учетом изменений</t>
  </si>
  <si>
    <t>Информация об исполнении бюджета муниципального образования  - Осинниковский городской округ  на 1 марта 2020 года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</si>
  <si>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</si>
  <si>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</si>
  <si>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</si>
  <si>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Исполнено </t>
  </si>
  <si>
    <t xml:space="preserve">% исполнения </t>
  </si>
  <si>
    <t>План</t>
  </si>
  <si>
    <t>Информация об исполнении бюджета муниципального образования  - Осинниковский городской округ  на 1 апреля 2020 года</t>
  </si>
  <si>
    <t>Исполнено на 1 апреля 2020 года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</si>
  <si>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</si>
  <si>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</si>
  <si>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Утверждено </t>
  </si>
  <si>
    <t>Информация об исполнении бюджета муниципального образования  - Осинниковский городской округ  на 1 мая 2020 года</t>
  </si>
  <si>
    <t>Исполнено</t>
  </si>
  <si>
    <t>Погашение бюджетных кредитов полученных из других бюджетов бюджетной системы Российской Федерации в валюте Российской Федерации</t>
  </si>
  <si>
    <t>Информация об исполнении бюджета муниципального образования  - Осинниковский городской округ  на 1  июня 2020 года</t>
  </si>
  <si>
    <t>Информация об исполнении бюджета муниципального образования  - Осинниковский городской округ  на 1  июля 2020 года</t>
  </si>
  <si>
    <t>Информация об исполнении бюджета муниципального образования  - Осинниковский городской округ  на 1  август 2020 года</t>
  </si>
  <si>
    <t>Информация об исполнении бюджета муниципального образования  - Осинниковский городской округ  на 1  сентября 2020 года</t>
  </si>
  <si>
    <t>Информация об исполнении бюджета муниципального образования  - Осинниковский городской округ  на 1 октября 2020 года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</si>
  <si>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</si>
  <si>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Дотации бюджетам на поддержку мер по обеспечению сбалансированности бюджетов</t>
  </si>
  <si>
    <t>Информация об исполнении бюджета муниципального образования  - Осинниковский городской округ  на 1 ноября 2020 года</t>
  </si>
  <si>
    <t>Информация об исполнении бюджета муниципального образования  - Осинниковский городской округ  на 1 декабря 2020 года</t>
  </si>
  <si>
    <t>Информация об исполнении бюджета муниципального образования  - Осинниковский городской округ  на 31 декабря 2020 года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</si>
  <si>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</si>
  <si>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 xml:space="preserve">Получение бюджетных кредитов из других бюджетов бюджетной системы Российской Федерации в валюте Российской Федерации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</si>
</sst>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"/>
    <numFmt numFmtId="174" formatCode="0000"/>
    <numFmt numFmtId="175" formatCode="#\ ##0.00"/>
    <numFmt numFmtId="176" formatCode="#,##0.0"/>
    <numFmt numFmtId="177" formatCode="#,##0.000"/>
    <numFmt numFmtId="178" formatCode="0.0%"/>
  </numFmts>
  <fonts count="68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 Cyr"/>
      <family val="0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4" fontId="54" fillId="32" borderId="10" xfId="0" applyNumberFormat="1" applyFont="1" applyFill="1" applyBorder="1" applyAlignment="1">
      <alignment horizontal="center" vertical="justify" wrapText="1"/>
    </xf>
    <xf numFmtId="2" fontId="54" fillId="32" borderId="11" xfId="0" applyNumberFormat="1" applyFont="1" applyFill="1" applyBorder="1" applyAlignment="1">
      <alignment horizontal="center" vertical="center" wrapText="1"/>
    </xf>
    <xf numFmtId="4" fontId="54" fillId="32" borderId="0" xfId="0" applyNumberFormat="1" applyFont="1" applyFill="1" applyBorder="1" applyAlignment="1">
      <alignment horizontal="center" vertical="justify" wrapText="1"/>
    </xf>
    <xf numFmtId="0" fontId="54" fillId="32" borderId="12" xfId="0" applyFont="1" applyFill="1" applyBorder="1" applyAlignment="1">
      <alignment horizontal="center" vertical="center" wrapText="1"/>
    </xf>
    <xf numFmtId="4" fontId="54" fillId="32" borderId="13" xfId="0" applyNumberFormat="1" applyFont="1" applyFill="1" applyBorder="1" applyAlignment="1">
      <alignment horizontal="center" vertical="justify" wrapText="1"/>
    </xf>
    <xf numFmtId="0" fontId="54" fillId="32" borderId="14" xfId="0" applyFont="1" applyFill="1" applyBorder="1" applyAlignment="1">
      <alignment horizontal="center" vertical="center" wrapText="1"/>
    </xf>
    <xf numFmtId="1" fontId="54" fillId="32" borderId="15" xfId="0" applyNumberFormat="1" applyFont="1" applyFill="1" applyBorder="1" applyAlignment="1">
      <alignment horizontal="center"/>
    </xf>
    <xf numFmtId="0" fontId="54" fillId="32" borderId="15" xfId="0" applyNumberFormat="1" applyFont="1" applyFill="1" applyBorder="1" applyAlignment="1">
      <alignment horizontal="center"/>
    </xf>
    <xf numFmtId="176" fontId="55" fillId="32" borderId="15" xfId="0" applyNumberFormat="1" applyFont="1" applyFill="1" applyBorder="1" applyAlignment="1">
      <alignment horizontal="right"/>
    </xf>
    <xf numFmtId="172" fontId="55" fillId="32" borderId="15" xfId="0" applyNumberFormat="1" applyFont="1" applyFill="1" applyBorder="1" applyAlignment="1">
      <alignment horizontal="right"/>
    </xf>
    <xf numFmtId="172" fontId="56" fillId="32" borderId="15" xfId="0" applyNumberFormat="1" applyFont="1" applyFill="1" applyBorder="1" applyAlignment="1">
      <alignment horizontal="right"/>
    </xf>
    <xf numFmtId="176" fontId="54" fillId="32" borderId="15" xfId="0" applyNumberFormat="1" applyFont="1" applyFill="1" applyBorder="1" applyAlignment="1">
      <alignment horizontal="right"/>
    </xf>
    <xf numFmtId="172" fontId="54" fillId="32" borderId="15" xfId="0" applyNumberFormat="1" applyFont="1" applyFill="1" applyBorder="1" applyAlignment="1">
      <alignment horizontal="right"/>
    </xf>
    <xf numFmtId="176" fontId="57" fillId="32" borderId="15" xfId="0" applyNumberFormat="1" applyFont="1" applyFill="1" applyBorder="1" applyAlignment="1">
      <alignment horizontal="right"/>
    </xf>
    <xf numFmtId="172" fontId="57" fillId="32" borderId="15" xfId="0" applyNumberFormat="1" applyFont="1" applyFill="1" applyBorder="1" applyAlignment="1">
      <alignment horizontal="right"/>
    </xf>
    <xf numFmtId="176" fontId="58" fillId="32" borderId="15" xfId="0" applyNumberFormat="1" applyFont="1" applyFill="1" applyBorder="1" applyAlignment="1">
      <alignment horizontal="right"/>
    </xf>
    <xf numFmtId="176" fontId="59" fillId="32" borderId="15" xfId="0" applyNumberFormat="1" applyFont="1" applyFill="1" applyBorder="1" applyAlignment="1">
      <alignment horizontal="right"/>
    </xf>
    <xf numFmtId="172" fontId="59" fillId="32" borderId="15" xfId="0" applyNumberFormat="1" applyFont="1" applyFill="1" applyBorder="1" applyAlignment="1">
      <alignment horizontal="right"/>
    </xf>
    <xf numFmtId="177" fontId="59" fillId="32" borderId="15" xfId="0" applyNumberFormat="1" applyFont="1" applyFill="1" applyBorder="1" applyAlignment="1">
      <alignment horizontal="right"/>
    </xf>
    <xf numFmtId="4" fontId="55" fillId="32" borderId="15" xfId="0" applyNumberFormat="1" applyFont="1" applyFill="1" applyBorder="1" applyAlignment="1">
      <alignment horizontal="right"/>
    </xf>
    <xf numFmtId="172" fontId="58" fillId="32" borderId="15" xfId="0" applyNumberFormat="1" applyFont="1" applyFill="1" applyBorder="1" applyAlignment="1">
      <alignment horizontal="right"/>
    </xf>
    <xf numFmtId="0" fontId="60" fillId="32" borderId="0" xfId="0" applyFont="1" applyFill="1" applyAlignment="1">
      <alignment/>
    </xf>
    <xf numFmtId="0" fontId="61" fillId="32" borderId="15" xfId="0" applyNumberFormat="1" applyFont="1" applyFill="1" applyBorder="1" applyAlignment="1">
      <alignment horizontal="center" wrapText="1"/>
    </xf>
    <xf numFmtId="0" fontId="60" fillId="32" borderId="0" xfId="0" applyNumberFormat="1" applyFont="1" applyFill="1" applyAlignment="1">
      <alignment horizontal="center"/>
    </xf>
    <xf numFmtId="0" fontId="62" fillId="32" borderId="15" xfId="0" applyNumberFormat="1" applyFont="1" applyFill="1" applyBorder="1" applyAlignment="1">
      <alignment wrapText="1"/>
    </xf>
    <xf numFmtId="0" fontId="61" fillId="32" borderId="15" xfId="0" applyNumberFormat="1" applyFont="1" applyFill="1" applyBorder="1" applyAlignment="1">
      <alignment wrapText="1"/>
    </xf>
    <xf numFmtId="49" fontId="61" fillId="32" borderId="0" xfId="0" applyNumberFormat="1" applyFont="1" applyFill="1" applyAlignment="1">
      <alignment wrapText="1"/>
    </xf>
    <xf numFmtId="49" fontId="61" fillId="32" borderId="15" xfId="0" applyNumberFormat="1" applyFont="1" applyFill="1" applyBorder="1" applyAlignment="1">
      <alignment wrapText="1"/>
    </xf>
    <xf numFmtId="49" fontId="62" fillId="32" borderId="16" xfId="0" applyNumberFormat="1" applyFont="1" applyFill="1" applyBorder="1" applyAlignment="1">
      <alignment wrapText="1"/>
    </xf>
    <xf numFmtId="0" fontId="61" fillId="32" borderId="0" xfId="0" applyNumberFormat="1" applyFont="1" applyFill="1" applyAlignment="1">
      <alignment wrapText="1"/>
    </xf>
    <xf numFmtId="0" fontId="63" fillId="32" borderId="15" xfId="0" applyNumberFormat="1" applyFont="1" applyFill="1" applyBorder="1" applyAlignment="1">
      <alignment wrapText="1"/>
    </xf>
    <xf numFmtId="172" fontId="60" fillId="32" borderId="0" xfId="0" applyNumberFormat="1" applyFont="1" applyFill="1" applyAlignment="1">
      <alignment/>
    </xf>
    <xf numFmtId="0" fontId="62" fillId="32" borderId="15" xfId="0" applyFont="1" applyFill="1" applyBorder="1" applyAlignment="1">
      <alignment wrapText="1"/>
    </xf>
    <xf numFmtId="176" fontId="56" fillId="32" borderId="15" xfId="0" applyNumberFormat="1" applyFont="1" applyFill="1" applyBorder="1" applyAlignment="1">
      <alignment/>
    </xf>
    <xf numFmtId="176" fontId="54" fillId="32" borderId="0" xfId="0" applyNumberFormat="1" applyFont="1" applyFill="1" applyAlignment="1">
      <alignment/>
    </xf>
    <xf numFmtId="0" fontId="54" fillId="32" borderId="0" xfId="0" applyFont="1" applyFill="1" applyAlignment="1">
      <alignment/>
    </xf>
    <xf numFmtId="0" fontId="61" fillId="32" borderId="15" xfId="0" applyFont="1" applyFill="1" applyBorder="1" applyAlignment="1">
      <alignment vertical="center" wrapText="1"/>
    </xf>
    <xf numFmtId="176" fontId="59" fillId="32" borderId="15" xfId="0" applyNumberFormat="1" applyFont="1" applyFill="1" applyBorder="1" applyAlignment="1">
      <alignment/>
    </xf>
    <xf numFmtId="4" fontId="59" fillId="32" borderId="15" xfId="0" applyNumberFormat="1" applyFont="1" applyFill="1" applyBorder="1" applyAlignment="1">
      <alignment/>
    </xf>
    <xf numFmtId="176" fontId="56" fillId="32" borderId="16" xfId="0" applyNumberFormat="1" applyFont="1" applyFill="1" applyBorder="1" applyAlignment="1">
      <alignment/>
    </xf>
    <xf numFmtId="4" fontId="56" fillId="32" borderId="15" xfId="0" applyNumberFormat="1" applyFont="1" applyFill="1" applyBorder="1" applyAlignment="1">
      <alignment horizontal="right"/>
    </xf>
    <xf numFmtId="176" fontId="59" fillId="32" borderId="16" xfId="0" applyNumberFormat="1" applyFont="1" applyFill="1" applyBorder="1" applyAlignment="1">
      <alignment/>
    </xf>
    <xf numFmtId="4" fontId="59" fillId="32" borderId="15" xfId="0" applyNumberFormat="1" applyFont="1" applyFill="1" applyBorder="1" applyAlignment="1">
      <alignment horizontal="right"/>
    </xf>
    <xf numFmtId="4" fontId="59" fillId="32" borderId="15" xfId="0" applyNumberFormat="1" applyFont="1" applyFill="1" applyBorder="1" applyAlignment="1">
      <alignment/>
    </xf>
    <xf numFmtId="176" fontId="56" fillId="32" borderId="17" xfId="0" applyNumberFormat="1" applyFont="1" applyFill="1" applyBorder="1" applyAlignment="1">
      <alignment/>
    </xf>
    <xf numFmtId="4" fontId="56" fillId="32" borderId="17" xfId="0" applyNumberFormat="1" applyFont="1" applyFill="1" applyBorder="1" applyAlignment="1">
      <alignment/>
    </xf>
    <xf numFmtId="4" fontId="56" fillId="32" borderId="15" xfId="0" applyNumberFormat="1" applyFont="1" applyFill="1" applyBorder="1" applyAlignment="1">
      <alignment/>
    </xf>
    <xf numFmtId="0" fontId="61" fillId="32" borderId="0" xfId="0" applyFont="1" applyFill="1" applyAlignment="1">
      <alignment wrapText="1"/>
    </xf>
    <xf numFmtId="4" fontId="54" fillId="32" borderId="0" xfId="0" applyNumberFormat="1" applyFont="1" applyFill="1" applyAlignment="1">
      <alignment horizontal="right"/>
    </xf>
    <xf numFmtId="0" fontId="62" fillId="32" borderId="0" xfId="0" applyNumberFormat="1" applyFont="1" applyFill="1" applyBorder="1" applyAlignment="1">
      <alignment wrapText="1"/>
    </xf>
    <xf numFmtId="4" fontId="55" fillId="32" borderId="0" xfId="0" applyNumberFormat="1" applyFont="1" applyFill="1" applyBorder="1" applyAlignment="1">
      <alignment horizontal="right"/>
    </xf>
    <xf numFmtId="176" fontId="55" fillId="32" borderId="0" xfId="0" applyNumberFormat="1" applyFont="1" applyFill="1" applyBorder="1" applyAlignment="1">
      <alignment horizontal="right"/>
    </xf>
    <xf numFmtId="172" fontId="55" fillId="32" borderId="0" xfId="0" applyNumberFormat="1" applyFont="1" applyFill="1" applyBorder="1" applyAlignment="1">
      <alignment horizontal="right"/>
    </xf>
    <xf numFmtId="4" fontId="56" fillId="32" borderId="15" xfId="0" applyNumberFormat="1" applyFont="1" applyFill="1" applyBorder="1" applyAlignment="1">
      <alignment/>
    </xf>
    <xf numFmtId="4" fontId="56" fillId="32" borderId="0" xfId="0" applyNumberFormat="1" applyFont="1" applyFill="1" applyBorder="1" applyAlignment="1">
      <alignment/>
    </xf>
    <xf numFmtId="4" fontId="56" fillId="32" borderId="0" xfId="0" applyNumberFormat="1" applyFont="1" applyFill="1" applyBorder="1" applyAlignment="1">
      <alignment horizontal="right"/>
    </xf>
    <xf numFmtId="4" fontId="59" fillId="32" borderId="0" xfId="0" applyNumberFormat="1" applyFont="1" applyFill="1" applyBorder="1" applyAlignment="1">
      <alignment horizontal="right"/>
    </xf>
    <xf numFmtId="4" fontId="59" fillId="32" borderId="0" xfId="0" applyNumberFormat="1" applyFont="1" applyFill="1" applyBorder="1" applyAlignment="1">
      <alignment/>
    </xf>
    <xf numFmtId="4" fontId="56" fillId="32" borderId="0" xfId="0" applyNumberFormat="1" applyFont="1" applyFill="1" applyBorder="1" applyAlignment="1">
      <alignment/>
    </xf>
    <xf numFmtId="0" fontId="61" fillId="32" borderId="0" xfId="0" applyFont="1" applyFill="1" applyBorder="1" applyAlignment="1">
      <alignment horizontal="left" vertical="center" wrapText="1"/>
    </xf>
    <xf numFmtId="176" fontId="64" fillId="32" borderId="15" xfId="0" applyNumberFormat="1" applyFont="1" applyFill="1" applyBorder="1" applyAlignment="1">
      <alignment horizontal="right"/>
    </xf>
    <xf numFmtId="176" fontId="65" fillId="32" borderId="15" xfId="0" applyNumberFormat="1" applyFont="1" applyFill="1" applyBorder="1" applyAlignment="1">
      <alignment horizontal="right"/>
    </xf>
    <xf numFmtId="0" fontId="60" fillId="32" borderId="15" xfId="0" applyFont="1" applyFill="1" applyBorder="1" applyAlignment="1">
      <alignment/>
    </xf>
    <xf numFmtId="0" fontId="62" fillId="32" borderId="18" xfId="0" applyFont="1" applyFill="1" applyBorder="1" applyAlignment="1">
      <alignment wrapText="1"/>
    </xf>
    <xf numFmtId="176" fontId="56" fillId="32" borderId="19" xfId="0" applyNumberFormat="1" applyFont="1" applyFill="1" applyBorder="1" applyAlignment="1">
      <alignment/>
    </xf>
    <xf numFmtId="176" fontId="56" fillId="32" borderId="20" xfId="0" applyNumberFormat="1" applyFont="1" applyFill="1" applyBorder="1" applyAlignment="1">
      <alignment/>
    </xf>
    <xf numFmtId="0" fontId="61" fillId="32" borderId="21" xfId="0" applyFont="1" applyFill="1" applyBorder="1" applyAlignment="1">
      <alignment vertical="center" wrapText="1"/>
    </xf>
    <xf numFmtId="176" fontId="59" fillId="32" borderId="22" xfId="0" applyNumberFormat="1" applyFont="1" applyFill="1" applyBorder="1" applyAlignment="1">
      <alignment/>
    </xf>
    <xf numFmtId="0" fontId="62" fillId="32" borderId="21" xfId="0" applyFont="1" applyFill="1" applyBorder="1" applyAlignment="1">
      <alignment wrapText="1"/>
    </xf>
    <xf numFmtId="176" fontId="56" fillId="32" borderId="22" xfId="0" applyNumberFormat="1" applyFont="1" applyFill="1" applyBorder="1" applyAlignment="1">
      <alignment/>
    </xf>
    <xf numFmtId="0" fontId="61" fillId="32" borderId="21" xfId="0" applyNumberFormat="1" applyFont="1" applyFill="1" applyBorder="1" applyAlignment="1">
      <alignment wrapText="1"/>
    </xf>
    <xf numFmtId="0" fontId="62" fillId="32" borderId="21" xfId="0" applyNumberFormat="1" applyFont="1" applyFill="1" applyBorder="1" applyAlignment="1">
      <alignment wrapText="1"/>
    </xf>
    <xf numFmtId="0" fontId="62" fillId="32" borderId="23" xfId="0" applyFont="1" applyFill="1" applyBorder="1" applyAlignment="1">
      <alignment wrapText="1"/>
    </xf>
    <xf numFmtId="176" fontId="56" fillId="32" borderId="24" xfId="0" applyNumberFormat="1" applyFont="1" applyFill="1" applyBorder="1" applyAlignment="1">
      <alignment/>
    </xf>
    <xf numFmtId="176" fontId="56" fillId="32" borderId="25" xfId="0" applyNumberFormat="1" applyFont="1" applyFill="1" applyBorder="1" applyAlignment="1">
      <alignment/>
    </xf>
    <xf numFmtId="0" fontId="61" fillId="32" borderId="21" xfId="0" applyNumberFormat="1" applyFont="1" applyFill="1" applyBorder="1" applyAlignment="1">
      <alignment horizontal="center" wrapText="1"/>
    </xf>
    <xf numFmtId="0" fontId="54" fillId="32" borderId="22" xfId="0" applyNumberFormat="1" applyFont="1" applyFill="1" applyBorder="1" applyAlignment="1">
      <alignment horizontal="center"/>
    </xf>
    <xf numFmtId="172" fontId="56" fillId="32" borderId="22" xfId="0" applyNumberFormat="1" applyFont="1" applyFill="1" applyBorder="1" applyAlignment="1">
      <alignment horizontal="right"/>
    </xf>
    <xf numFmtId="0" fontId="66" fillId="32" borderId="21" xfId="0" applyNumberFormat="1" applyFont="1" applyFill="1" applyBorder="1" applyAlignment="1">
      <alignment wrapText="1"/>
    </xf>
    <xf numFmtId="172" fontId="54" fillId="32" borderId="22" xfId="0" applyNumberFormat="1" applyFont="1" applyFill="1" applyBorder="1" applyAlignment="1">
      <alignment horizontal="right"/>
    </xf>
    <xf numFmtId="172" fontId="57" fillId="32" borderId="22" xfId="0" applyNumberFormat="1" applyFont="1" applyFill="1" applyBorder="1" applyAlignment="1">
      <alignment horizontal="right"/>
    </xf>
    <xf numFmtId="172" fontId="59" fillId="32" borderId="22" xfId="0" applyNumberFormat="1" applyFont="1" applyFill="1" applyBorder="1" applyAlignment="1">
      <alignment horizontal="right"/>
    </xf>
    <xf numFmtId="172" fontId="55" fillId="32" borderId="22" xfId="0" applyNumberFormat="1" applyFont="1" applyFill="1" applyBorder="1" applyAlignment="1">
      <alignment horizontal="right"/>
    </xf>
    <xf numFmtId="49" fontId="61" fillId="32" borderId="21" xfId="0" applyNumberFormat="1" applyFont="1" applyFill="1" applyBorder="1" applyAlignment="1">
      <alignment wrapText="1"/>
    </xf>
    <xf numFmtId="0" fontId="63" fillId="32" borderId="21" xfId="0" applyNumberFormat="1" applyFont="1" applyFill="1" applyBorder="1" applyAlignment="1">
      <alignment wrapText="1"/>
    </xf>
    <xf numFmtId="4" fontId="55" fillId="32" borderId="22" xfId="0" applyNumberFormat="1" applyFont="1" applyFill="1" applyBorder="1" applyAlignment="1">
      <alignment horizontal="right"/>
    </xf>
    <xf numFmtId="172" fontId="58" fillId="32" borderId="22" xfId="0" applyNumberFormat="1" applyFont="1" applyFill="1" applyBorder="1" applyAlignment="1">
      <alignment horizontal="right"/>
    </xf>
    <xf numFmtId="0" fontId="62" fillId="32" borderId="23" xfId="0" applyNumberFormat="1" applyFont="1" applyFill="1" applyBorder="1" applyAlignment="1">
      <alignment wrapText="1"/>
    </xf>
    <xf numFmtId="176" fontId="55" fillId="32" borderId="24" xfId="0" applyNumberFormat="1" applyFont="1" applyFill="1" applyBorder="1" applyAlignment="1">
      <alignment horizontal="right"/>
    </xf>
    <xf numFmtId="172" fontId="55" fillId="32" borderId="25" xfId="0" applyNumberFormat="1" applyFont="1" applyFill="1" applyBorder="1" applyAlignment="1">
      <alignment horizontal="right"/>
    </xf>
    <xf numFmtId="0" fontId="66" fillId="32" borderId="15" xfId="0" applyNumberFormat="1" applyFont="1" applyFill="1" applyBorder="1" applyAlignment="1">
      <alignment wrapText="1"/>
    </xf>
    <xf numFmtId="4" fontId="60" fillId="32" borderId="0" xfId="0" applyNumberFormat="1" applyFont="1" applyFill="1" applyAlignment="1">
      <alignment/>
    </xf>
    <xf numFmtId="172" fontId="64" fillId="32" borderId="15" xfId="0" applyNumberFormat="1" applyFont="1" applyFill="1" applyBorder="1" applyAlignment="1">
      <alignment horizontal="right"/>
    </xf>
    <xf numFmtId="176" fontId="58" fillId="32" borderId="15" xfId="0" applyNumberFormat="1" applyFont="1" applyFill="1" applyBorder="1" applyAlignment="1">
      <alignment/>
    </xf>
    <xf numFmtId="4" fontId="59" fillId="32" borderId="0" xfId="0" applyNumberFormat="1" applyFont="1" applyFill="1" applyBorder="1" applyAlignment="1">
      <alignment/>
    </xf>
    <xf numFmtId="176" fontId="56" fillId="32" borderId="15" xfId="0" applyNumberFormat="1" applyFont="1" applyFill="1" applyBorder="1" applyAlignment="1">
      <alignment/>
    </xf>
    <xf numFmtId="176" fontId="56" fillId="32" borderId="15" xfId="0" applyNumberFormat="1" applyFont="1" applyFill="1" applyBorder="1" applyAlignment="1">
      <alignment horizontal="right"/>
    </xf>
    <xf numFmtId="176" fontId="59" fillId="32" borderId="15" xfId="0" applyNumberFormat="1" applyFont="1" applyFill="1" applyBorder="1" applyAlignment="1">
      <alignment/>
    </xf>
    <xf numFmtId="176" fontId="60" fillId="32" borderId="0" xfId="0" applyNumberFormat="1" applyFont="1" applyFill="1" applyAlignment="1">
      <alignment/>
    </xf>
    <xf numFmtId="4" fontId="58" fillId="32" borderId="15" xfId="0" applyNumberFormat="1" applyFont="1" applyFill="1" applyBorder="1" applyAlignment="1">
      <alignment horizontal="right"/>
    </xf>
    <xf numFmtId="0" fontId="67" fillId="32" borderId="15" xfId="0" applyNumberFormat="1" applyFont="1" applyFill="1" applyBorder="1" applyAlignment="1">
      <alignment wrapText="1"/>
    </xf>
    <xf numFmtId="0" fontId="61" fillId="32" borderId="26" xfId="0" applyNumberFormat="1" applyFont="1" applyFill="1" applyBorder="1" applyAlignment="1">
      <alignment horizontal="center" vertical="justify" wrapText="1"/>
    </xf>
    <xf numFmtId="0" fontId="61" fillId="32" borderId="27" xfId="0" applyFont="1" applyFill="1" applyBorder="1" applyAlignment="1">
      <alignment vertical="justify" wrapText="1"/>
    </xf>
    <xf numFmtId="0" fontId="61" fillId="32" borderId="28" xfId="0" applyFont="1" applyFill="1" applyBorder="1" applyAlignment="1">
      <alignment vertical="justify" wrapText="1"/>
    </xf>
    <xf numFmtId="0" fontId="55" fillId="32" borderId="0" xfId="0" applyNumberFormat="1" applyFont="1" applyFill="1" applyAlignment="1">
      <alignment horizontal="center" wrapText="1"/>
    </xf>
    <xf numFmtId="4" fontId="54" fillId="32" borderId="29" xfId="0" applyNumberFormat="1" applyFont="1" applyFill="1" applyBorder="1" applyAlignment="1">
      <alignment horizontal="center" vertical="justify" wrapText="1"/>
    </xf>
    <xf numFmtId="4" fontId="54" fillId="32" borderId="30" xfId="0" applyNumberFormat="1" applyFont="1" applyFill="1" applyBorder="1" applyAlignment="1">
      <alignment horizontal="center" vertical="justify" wrapText="1"/>
    </xf>
    <xf numFmtId="4" fontId="54" fillId="32" borderId="31" xfId="0" applyNumberFormat="1" applyFont="1" applyFill="1" applyBorder="1" applyAlignment="1">
      <alignment horizontal="center" vertical="justify" wrapText="1"/>
    </xf>
    <xf numFmtId="176" fontId="54" fillId="32" borderId="32" xfId="0" applyNumberFormat="1" applyFont="1" applyFill="1" applyBorder="1" applyAlignment="1">
      <alignment horizontal="center" vertical="center" wrapText="1"/>
    </xf>
    <xf numFmtId="176" fontId="54" fillId="32" borderId="33" xfId="0" applyNumberFormat="1" applyFont="1" applyFill="1" applyBorder="1" applyAlignment="1">
      <alignment horizontal="center" vertical="center" wrapText="1"/>
    </xf>
    <xf numFmtId="176" fontId="54" fillId="32" borderId="34" xfId="0" applyNumberFormat="1" applyFont="1" applyFill="1" applyBorder="1" applyAlignment="1">
      <alignment horizontal="center" vertical="center" wrapText="1"/>
    </xf>
    <xf numFmtId="0" fontId="54" fillId="32" borderId="26" xfId="0" applyFont="1" applyFill="1" applyBorder="1" applyAlignment="1">
      <alignment horizontal="center" vertical="center" wrapText="1"/>
    </xf>
    <xf numFmtId="0" fontId="54" fillId="32" borderId="27" xfId="0" applyFont="1" applyFill="1" applyBorder="1" applyAlignment="1">
      <alignment horizontal="center" vertical="center" wrapText="1"/>
    </xf>
    <xf numFmtId="0" fontId="54" fillId="32" borderId="28" xfId="0" applyFont="1" applyFill="1" applyBorder="1" applyAlignment="1">
      <alignment horizontal="center" vertical="center" wrapText="1"/>
    </xf>
    <xf numFmtId="0" fontId="61" fillId="32" borderId="18" xfId="0" applyNumberFormat="1" applyFont="1" applyFill="1" applyBorder="1" applyAlignment="1">
      <alignment horizontal="center" vertical="justify" wrapText="1"/>
    </xf>
    <xf numFmtId="0" fontId="61" fillId="32" borderId="21" xfId="0" applyFont="1" applyFill="1" applyBorder="1" applyAlignment="1">
      <alignment vertical="justify" wrapText="1"/>
    </xf>
    <xf numFmtId="4" fontId="54" fillId="32" borderId="19" xfId="0" applyNumberFormat="1" applyFont="1" applyFill="1" applyBorder="1" applyAlignment="1">
      <alignment horizontal="center" vertical="justify" wrapText="1"/>
    </xf>
    <xf numFmtId="4" fontId="54" fillId="32" borderId="15" xfId="0" applyNumberFormat="1" applyFont="1" applyFill="1" applyBorder="1" applyAlignment="1">
      <alignment horizontal="center" vertical="justify" wrapText="1"/>
    </xf>
    <xf numFmtId="176" fontId="54" fillId="32" borderId="19" xfId="0" applyNumberFormat="1" applyFont="1" applyFill="1" applyBorder="1" applyAlignment="1">
      <alignment horizontal="center" vertical="center" wrapText="1"/>
    </xf>
    <xf numFmtId="176" fontId="54" fillId="32" borderId="15" xfId="0" applyNumberFormat="1" applyFont="1" applyFill="1" applyBorder="1" applyAlignment="1">
      <alignment horizontal="center" vertical="center" wrapText="1"/>
    </xf>
    <xf numFmtId="0" fontId="54" fillId="32" borderId="20" xfId="0" applyFont="1" applyFill="1" applyBorder="1" applyAlignment="1">
      <alignment horizontal="center" vertical="center" wrapText="1"/>
    </xf>
    <xf numFmtId="0" fontId="54" fillId="32" borderId="22" xfId="0" applyFont="1" applyFill="1" applyBorder="1" applyAlignment="1">
      <alignment horizontal="center" vertical="center" wrapText="1"/>
    </xf>
    <xf numFmtId="4" fontId="54" fillId="32" borderId="29" xfId="0" applyNumberFormat="1" applyFont="1" applyFill="1" applyBorder="1" applyAlignment="1">
      <alignment horizontal="center" vertical="center" wrapText="1"/>
    </xf>
    <xf numFmtId="4" fontId="54" fillId="32" borderId="30" xfId="0" applyNumberFormat="1" applyFont="1" applyFill="1" applyBorder="1" applyAlignment="1">
      <alignment horizontal="center" vertical="center" wrapText="1"/>
    </xf>
    <xf numFmtId="4" fontId="54" fillId="32" borderId="3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86">
      <selection activeCell="A2" sqref="A1:IV16384"/>
    </sheetView>
  </sheetViews>
  <sheetFormatPr defaultColWidth="9.00390625" defaultRowHeight="12.75"/>
  <cols>
    <col min="1" max="1" width="44.50390625" style="48" customWidth="1"/>
    <col min="2" max="2" width="15.375" style="49" customWidth="1"/>
    <col min="3" max="3" width="15.375" style="49" hidden="1" customWidth="1"/>
    <col min="4" max="4" width="16.00390625" style="35" customWidth="1"/>
    <col min="5" max="5" width="13.875" style="36" hidden="1" customWidth="1"/>
    <col min="6" max="6" width="13.625" style="36" customWidth="1"/>
    <col min="7" max="7" width="9.125" style="22" customWidth="1"/>
    <col min="8" max="16384" width="8.875" style="22" customWidth="1"/>
  </cols>
  <sheetData>
    <row r="1" spans="1:6" ht="39" customHeight="1" thickBot="1">
      <c r="A1" s="105" t="s">
        <v>89</v>
      </c>
      <c r="B1" s="105"/>
      <c r="C1" s="105"/>
      <c r="D1" s="105"/>
      <c r="E1" s="105"/>
      <c r="F1" s="105"/>
    </row>
    <row r="2" spans="1:6" ht="12.75">
      <c r="A2" s="102" t="s">
        <v>15</v>
      </c>
      <c r="B2" s="106" t="s">
        <v>91</v>
      </c>
      <c r="C2" s="1"/>
      <c r="D2" s="109" t="s">
        <v>90</v>
      </c>
      <c r="E2" s="2"/>
      <c r="F2" s="112" t="s">
        <v>0</v>
      </c>
    </row>
    <row r="3" spans="1:6" ht="12.75" customHeight="1">
      <c r="A3" s="103"/>
      <c r="B3" s="107"/>
      <c r="C3" s="3"/>
      <c r="D3" s="110"/>
      <c r="E3" s="4"/>
      <c r="F3" s="113"/>
    </row>
    <row r="4" spans="1:6" ht="12.75">
      <c r="A4" s="103"/>
      <c r="B4" s="107"/>
      <c r="C4" s="3"/>
      <c r="D4" s="110"/>
      <c r="E4" s="4"/>
      <c r="F4" s="113"/>
    </row>
    <row r="5" spans="1:6" ht="26.25" customHeight="1">
      <c r="A5" s="104"/>
      <c r="B5" s="108"/>
      <c r="C5" s="5"/>
      <c r="D5" s="111"/>
      <c r="E5" s="6"/>
      <c r="F5" s="114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B8+B9+B10+B11</f>
        <v>210672</v>
      </c>
      <c r="C7" s="9"/>
      <c r="D7" s="9">
        <f>D8+D9+D10+D11</f>
        <v>20050.399999999998</v>
      </c>
      <c r="E7" s="10"/>
      <c r="F7" s="11">
        <f aca="true" t="shared" si="0" ref="F7:F16">(D7/B7)*100</f>
        <v>9.5173539910382</v>
      </c>
    </row>
    <row r="8" spans="1:6" ht="60" customHeight="1">
      <c r="A8" s="26" t="s">
        <v>50</v>
      </c>
      <c r="B8" s="12">
        <v>209392</v>
      </c>
      <c r="C8" s="12"/>
      <c r="D8" s="12">
        <v>19935.6</v>
      </c>
      <c r="E8" s="13"/>
      <c r="F8" s="13">
        <f t="shared" si="0"/>
        <v>9.520707572400092</v>
      </c>
    </row>
    <row r="9" spans="1:6" ht="93" customHeight="1">
      <c r="A9" s="26" t="s">
        <v>40</v>
      </c>
      <c r="B9" s="12">
        <v>106</v>
      </c>
      <c r="C9" s="12"/>
      <c r="D9" s="12">
        <v>3.6</v>
      </c>
      <c r="E9" s="13"/>
      <c r="F9" s="13">
        <f t="shared" si="0"/>
        <v>3.3962264150943398</v>
      </c>
    </row>
    <row r="10" spans="1:6" ht="36.75" customHeight="1">
      <c r="A10" s="26" t="s">
        <v>41</v>
      </c>
      <c r="B10" s="12">
        <v>1074</v>
      </c>
      <c r="C10" s="12"/>
      <c r="D10" s="12">
        <v>111.2</v>
      </c>
      <c r="E10" s="13"/>
      <c r="F10" s="13">
        <f t="shared" si="0"/>
        <v>10.353817504655494</v>
      </c>
    </row>
    <row r="11" spans="1:6" ht="72">
      <c r="A11" s="26" t="s">
        <v>58</v>
      </c>
      <c r="B11" s="12">
        <v>100</v>
      </c>
      <c r="C11" s="12"/>
      <c r="D11" s="12">
        <v>0</v>
      </c>
      <c r="E11" s="13"/>
      <c r="F11" s="13">
        <f t="shared" si="0"/>
        <v>0</v>
      </c>
    </row>
    <row r="12" spans="1:6" ht="23.25">
      <c r="A12" s="25" t="s">
        <v>1</v>
      </c>
      <c r="B12" s="14">
        <f>B13+B14+B15+B16</f>
        <v>8307</v>
      </c>
      <c r="C12" s="14"/>
      <c r="D12" s="14">
        <f>D13+D14+D15+D16</f>
        <v>852.8</v>
      </c>
      <c r="E12" s="15"/>
      <c r="F12" s="15">
        <f t="shared" si="0"/>
        <v>10.266040688575899</v>
      </c>
    </row>
    <row r="13" spans="1:6" ht="60">
      <c r="A13" s="26" t="s">
        <v>2</v>
      </c>
      <c r="B13" s="12">
        <v>2953</v>
      </c>
      <c r="C13" s="12"/>
      <c r="D13" s="12">
        <v>372.4</v>
      </c>
      <c r="E13" s="13"/>
      <c r="F13" s="13">
        <f t="shared" si="0"/>
        <v>12.61090416525567</v>
      </c>
    </row>
    <row r="14" spans="1:6" ht="74.25" customHeight="1">
      <c r="A14" s="26" t="s">
        <v>3</v>
      </c>
      <c r="B14" s="12">
        <v>21</v>
      </c>
      <c r="C14" s="12"/>
      <c r="D14" s="12">
        <v>2.8</v>
      </c>
      <c r="E14" s="13"/>
      <c r="F14" s="13">
        <f t="shared" si="0"/>
        <v>13.333333333333334</v>
      </c>
    </row>
    <row r="15" spans="1:6" ht="60">
      <c r="A15" s="26" t="s">
        <v>57</v>
      </c>
      <c r="B15" s="12">
        <v>5882</v>
      </c>
      <c r="C15" s="12"/>
      <c r="D15" s="12">
        <v>542.1</v>
      </c>
      <c r="E15" s="13"/>
      <c r="F15" s="13">
        <f t="shared" si="0"/>
        <v>9.216252975178511</v>
      </c>
    </row>
    <row r="16" spans="1:6" ht="60">
      <c r="A16" s="26" t="s">
        <v>4</v>
      </c>
      <c r="B16" s="12">
        <v>-549</v>
      </c>
      <c r="C16" s="12"/>
      <c r="D16" s="12">
        <v>-64.5</v>
      </c>
      <c r="E16" s="13"/>
      <c r="F16" s="13">
        <f t="shared" si="0"/>
        <v>11.748633879781421</v>
      </c>
    </row>
    <row r="17" spans="1:6" ht="15">
      <c r="A17" s="25" t="s">
        <v>16</v>
      </c>
      <c r="B17" s="9">
        <f>B19+B20+B21+B18</f>
        <v>35133</v>
      </c>
      <c r="C17" s="9"/>
      <c r="D17" s="9">
        <f>D19+D20+D21+D18</f>
        <v>4747.400000000001</v>
      </c>
      <c r="E17" s="10"/>
      <c r="F17" s="11">
        <f>(D17/B17)*100</f>
        <v>13.512651922693767</v>
      </c>
    </row>
    <row r="18" spans="1:6" ht="24">
      <c r="A18" s="26" t="s">
        <v>88</v>
      </c>
      <c r="B18" s="12">
        <v>10972</v>
      </c>
      <c r="C18" s="12"/>
      <c r="D18" s="12">
        <v>749.6</v>
      </c>
      <c r="E18" s="10"/>
      <c r="F18" s="11"/>
    </row>
    <row r="19" spans="1:6" ht="24">
      <c r="A19" s="26" t="s">
        <v>26</v>
      </c>
      <c r="B19" s="12">
        <v>23980</v>
      </c>
      <c r="C19" s="12"/>
      <c r="D19" s="12">
        <v>3997.8</v>
      </c>
      <c r="E19" s="13"/>
      <c r="F19" s="13">
        <f>(D19/B19)*100</f>
        <v>16.67139282735613</v>
      </c>
    </row>
    <row r="20" spans="1:6" ht="12.75">
      <c r="A20" s="26" t="s">
        <v>42</v>
      </c>
      <c r="B20" s="12">
        <v>30</v>
      </c>
      <c r="C20" s="12"/>
      <c r="D20" s="12">
        <v>0</v>
      </c>
      <c r="E20" s="13"/>
      <c r="F20" s="13">
        <v>0</v>
      </c>
    </row>
    <row r="21" spans="1:6" ht="25.5" customHeight="1">
      <c r="A21" s="26" t="s">
        <v>60</v>
      </c>
      <c r="B21" s="12">
        <v>151</v>
      </c>
      <c r="C21" s="12"/>
      <c r="D21" s="12">
        <v>0</v>
      </c>
      <c r="E21" s="13"/>
      <c r="F21" s="13">
        <f>(D21/B21)*100</f>
        <v>0</v>
      </c>
    </row>
    <row r="22" spans="1:6" ht="15">
      <c r="A22" s="25" t="s">
        <v>17</v>
      </c>
      <c r="B22" s="9">
        <f>B23+B25+B24</f>
        <v>28334</v>
      </c>
      <c r="C22" s="9"/>
      <c r="D22" s="9">
        <f>D23+D25+D24</f>
        <v>1317.5000000000002</v>
      </c>
      <c r="E22" s="10"/>
      <c r="F22" s="10">
        <f>(D22/B22)*100</f>
        <v>4.649890590809629</v>
      </c>
    </row>
    <row r="23" spans="1:6" ht="15" customHeight="1">
      <c r="A23" s="26" t="s">
        <v>61</v>
      </c>
      <c r="B23" s="12">
        <v>3325</v>
      </c>
      <c r="C23" s="12"/>
      <c r="D23" s="12">
        <v>540.7</v>
      </c>
      <c r="E23" s="13"/>
      <c r="F23" s="13">
        <f>(D23/B23)*100</f>
        <v>16.261654135338347</v>
      </c>
    </row>
    <row r="24" spans="1:6" ht="12.75">
      <c r="A24" s="26" t="s">
        <v>5</v>
      </c>
      <c r="B24" s="12">
        <v>1428</v>
      </c>
      <c r="C24" s="12"/>
      <c r="D24" s="12">
        <v>54.2</v>
      </c>
      <c r="E24" s="13"/>
      <c r="F24" s="13">
        <f>(D24/B24)*100</f>
        <v>3.7955182072829134</v>
      </c>
    </row>
    <row r="25" spans="1:6" ht="13.5" customHeight="1">
      <c r="A25" s="27" t="s">
        <v>18</v>
      </c>
      <c r="B25" s="12">
        <v>23581</v>
      </c>
      <c r="C25" s="12"/>
      <c r="D25" s="12">
        <v>722.6</v>
      </c>
      <c r="E25" s="13"/>
      <c r="F25" s="13">
        <f>(D25/B25)*100</f>
        <v>3.0643314532886645</v>
      </c>
    </row>
    <row r="26" spans="1:6" ht="15">
      <c r="A26" s="25" t="s">
        <v>19</v>
      </c>
      <c r="B26" s="9">
        <f>B27+B29+B28</f>
        <v>10090</v>
      </c>
      <c r="C26" s="9">
        <f>C27+C29</f>
        <v>0</v>
      </c>
      <c r="D26" s="9">
        <f>D27+D29+D28</f>
        <v>633.4</v>
      </c>
      <c r="E26" s="10">
        <f>E27+E29</f>
        <v>0</v>
      </c>
      <c r="F26" s="10">
        <f>F27</f>
        <v>6.793880837359098</v>
      </c>
    </row>
    <row r="27" spans="1:6" ht="27" customHeight="1">
      <c r="A27" s="28" t="s">
        <v>62</v>
      </c>
      <c r="B27" s="12">
        <v>6210</v>
      </c>
      <c r="C27" s="12"/>
      <c r="D27" s="12">
        <v>421.9</v>
      </c>
      <c r="E27" s="13"/>
      <c r="F27" s="13">
        <f>(D27/B27)*100</f>
        <v>6.793880837359098</v>
      </c>
    </row>
    <row r="28" spans="1:6" ht="53.25" customHeight="1" hidden="1">
      <c r="A28" s="28" t="s">
        <v>63</v>
      </c>
      <c r="B28" s="12">
        <v>6</v>
      </c>
      <c r="C28" s="12"/>
      <c r="D28" s="12"/>
      <c r="E28" s="13"/>
      <c r="F28" s="13"/>
    </row>
    <row r="29" spans="1:6" ht="47.25" customHeight="1">
      <c r="A29" s="28" t="s">
        <v>85</v>
      </c>
      <c r="B29" s="12">
        <v>3874</v>
      </c>
      <c r="C29" s="12"/>
      <c r="D29" s="12">
        <v>211.5</v>
      </c>
      <c r="E29" s="13"/>
      <c r="F29" s="13">
        <f>(D29/B29)*100</f>
        <v>5.459473412493547</v>
      </c>
    </row>
    <row r="30" spans="1:6" ht="24" customHeight="1">
      <c r="A30" s="29" t="s">
        <v>83</v>
      </c>
      <c r="B30" s="14">
        <f>B31</f>
        <v>0</v>
      </c>
      <c r="C30" s="14"/>
      <c r="D30" s="14">
        <f>D31</f>
        <v>0</v>
      </c>
      <c r="E30" s="15"/>
      <c r="F30" s="15"/>
    </row>
    <row r="31" spans="1:6" ht="37.5" customHeight="1">
      <c r="A31" s="27" t="s">
        <v>84</v>
      </c>
      <c r="B31" s="12">
        <v>0</v>
      </c>
      <c r="C31" s="12"/>
      <c r="D31" s="12">
        <v>0</v>
      </c>
      <c r="E31" s="13"/>
      <c r="F31" s="13"/>
    </row>
    <row r="32" spans="1:6" ht="24">
      <c r="A32" s="25" t="s">
        <v>27</v>
      </c>
      <c r="B32" s="9">
        <f>B33+B34+B35</f>
        <v>24750</v>
      </c>
      <c r="C32" s="9"/>
      <c r="D32" s="9">
        <f>D33+D34+D35</f>
        <v>1987.3000000000002</v>
      </c>
      <c r="E32" s="10"/>
      <c r="F32" s="10">
        <f>(D32/B32)*100</f>
        <v>8.02949494949495</v>
      </c>
    </row>
    <row r="33" spans="1:6" ht="69.75" customHeight="1">
      <c r="A33" s="26" t="s">
        <v>43</v>
      </c>
      <c r="B33" s="12">
        <v>23815</v>
      </c>
      <c r="C33" s="12"/>
      <c r="D33" s="12">
        <v>1857.9</v>
      </c>
      <c r="E33" s="13"/>
      <c r="F33" s="13">
        <f>(D33/B33)*100</f>
        <v>7.801385681293303</v>
      </c>
    </row>
    <row r="34" spans="1:6" ht="24.75" customHeight="1">
      <c r="A34" s="27" t="s">
        <v>64</v>
      </c>
      <c r="B34" s="12">
        <v>0</v>
      </c>
      <c r="C34" s="12"/>
      <c r="D34" s="12">
        <v>0</v>
      </c>
      <c r="E34" s="13"/>
      <c r="F34" s="13">
        <v>0</v>
      </c>
    </row>
    <row r="35" spans="1:6" ht="69" customHeight="1">
      <c r="A35" s="26" t="s">
        <v>65</v>
      </c>
      <c r="B35" s="12">
        <v>935</v>
      </c>
      <c r="C35" s="12"/>
      <c r="D35" s="12">
        <v>129.4</v>
      </c>
      <c r="E35" s="13"/>
      <c r="F35" s="13">
        <f>D35/B35*100</f>
        <v>13.83957219251337</v>
      </c>
    </row>
    <row r="36" spans="1:6" ht="15">
      <c r="A36" s="25" t="s">
        <v>28</v>
      </c>
      <c r="B36" s="9">
        <f>B37</f>
        <v>1855</v>
      </c>
      <c r="C36" s="9"/>
      <c r="D36" s="9">
        <f>D37</f>
        <v>13.4</v>
      </c>
      <c r="E36" s="10"/>
      <c r="F36" s="10">
        <f>(D36/B36)*100</f>
        <v>0.7223719676549866</v>
      </c>
    </row>
    <row r="37" spans="1:6" ht="12.75" customHeight="1">
      <c r="A37" s="26" t="s">
        <v>49</v>
      </c>
      <c r="B37" s="12">
        <v>1855</v>
      </c>
      <c r="C37" s="12"/>
      <c r="D37" s="12">
        <v>13.4</v>
      </c>
      <c r="E37" s="13"/>
      <c r="F37" s="13">
        <f>(D37/B37)*100</f>
        <v>0.7223719676549866</v>
      </c>
    </row>
    <row r="38" spans="1:6" ht="24">
      <c r="A38" s="25" t="s">
        <v>44</v>
      </c>
      <c r="B38" s="9">
        <f>B39+B40</f>
        <v>650</v>
      </c>
      <c r="C38" s="9"/>
      <c r="D38" s="9">
        <f>D39+D40</f>
        <v>10.200000000000001</v>
      </c>
      <c r="E38" s="10"/>
      <c r="F38" s="10">
        <f>D38/B38*100</f>
        <v>1.5692307692307692</v>
      </c>
    </row>
    <row r="39" spans="1:6" ht="18" customHeight="1">
      <c r="A39" s="27" t="s">
        <v>66</v>
      </c>
      <c r="B39" s="17">
        <v>27</v>
      </c>
      <c r="C39" s="17"/>
      <c r="D39" s="17">
        <v>1.8</v>
      </c>
      <c r="E39" s="18"/>
      <c r="F39" s="18">
        <f>D39/B39*100</f>
        <v>6.666666666666667</v>
      </c>
    </row>
    <row r="40" spans="1:6" ht="15" customHeight="1">
      <c r="A40" s="26" t="s">
        <v>67</v>
      </c>
      <c r="B40" s="17">
        <v>623</v>
      </c>
      <c r="C40" s="17"/>
      <c r="D40" s="17">
        <v>8.4</v>
      </c>
      <c r="E40" s="18"/>
      <c r="F40" s="18">
        <f>D40/B40*100</f>
        <v>1.348314606741573</v>
      </c>
    </row>
    <row r="41" spans="1:6" ht="24">
      <c r="A41" s="25" t="s">
        <v>35</v>
      </c>
      <c r="B41" s="9">
        <f>B42+B43+B44</f>
        <v>891</v>
      </c>
      <c r="C41" s="9"/>
      <c r="D41" s="9">
        <f>D42+D43+D44</f>
        <v>82.19999999999999</v>
      </c>
      <c r="E41" s="10"/>
      <c r="F41" s="10">
        <f>(D41/B41)*100</f>
        <v>9.225589225589225</v>
      </c>
    </row>
    <row r="42" spans="1:6" ht="21" customHeight="1">
      <c r="A42" s="26" t="s">
        <v>68</v>
      </c>
      <c r="B42" s="17">
        <v>84</v>
      </c>
      <c r="C42" s="17"/>
      <c r="D42" s="17">
        <v>9.4</v>
      </c>
      <c r="E42" s="18"/>
      <c r="F42" s="18">
        <f>D42/B42*100</f>
        <v>11.190476190476192</v>
      </c>
    </row>
    <row r="43" spans="1:6" ht="74.25" customHeight="1">
      <c r="A43" s="30" t="s">
        <v>69</v>
      </c>
      <c r="B43" s="17">
        <v>227</v>
      </c>
      <c r="C43" s="17"/>
      <c r="D43" s="17">
        <v>18.9</v>
      </c>
      <c r="E43" s="18"/>
      <c r="F43" s="18">
        <f>D43/B43*100</f>
        <v>8.325991189427311</v>
      </c>
    </row>
    <row r="44" spans="1:6" ht="30" customHeight="1">
      <c r="A44" s="26" t="s">
        <v>70</v>
      </c>
      <c r="B44" s="17">
        <v>580</v>
      </c>
      <c r="C44" s="17"/>
      <c r="D44" s="17">
        <v>53.9</v>
      </c>
      <c r="E44" s="18"/>
      <c r="F44" s="18">
        <f>D44/B44*100</f>
        <v>9.293103448275861</v>
      </c>
    </row>
    <row r="45" spans="1:6" ht="15">
      <c r="A45" s="25" t="s">
        <v>36</v>
      </c>
      <c r="B45" s="9">
        <f>SUM(B46:B56)</f>
        <v>4384</v>
      </c>
      <c r="C45" s="9"/>
      <c r="D45" s="9">
        <f>SUM(D46:D56)</f>
        <v>330.4</v>
      </c>
      <c r="E45" s="10"/>
      <c r="F45" s="10">
        <f>(D45/B45)*100</f>
        <v>7.536496350364963</v>
      </c>
    </row>
    <row r="46" spans="1:6" ht="33.75" customHeight="1">
      <c r="A46" s="27" t="s">
        <v>71</v>
      </c>
      <c r="B46" s="17">
        <v>100</v>
      </c>
      <c r="C46" s="17"/>
      <c r="D46" s="17">
        <v>12.2</v>
      </c>
      <c r="E46" s="19">
        <v>51</v>
      </c>
      <c r="F46" s="18">
        <f>(D46/B46)*100</f>
        <v>12.2</v>
      </c>
    </row>
    <row r="47" spans="1:6" ht="51" customHeight="1">
      <c r="A47" s="26" t="s">
        <v>72</v>
      </c>
      <c r="B47" s="17">
        <v>0</v>
      </c>
      <c r="C47" s="17"/>
      <c r="D47" s="17">
        <v>0</v>
      </c>
      <c r="E47" s="19">
        <v>22</v>
      </c>
      <c r="F47" s="18">
        <v>0</v>
      </c>
    </row>
    <row r="48" spans="1:6" ht="48" customHeight="1">
      <c r="A48" s="26" t="s">
        <v>6</v>
      </c>
      <c r="B48" s="17">
        <v>576</v>
      </c>
      <c r="C48" s="17"/>
      <c r="D48" s="17">
        <v>62</v>
      </c>
      <c r="E48" s="19">
        <v>71</v>
      </c>
      <c r="F48" s="18">
        <f>(D48/B48)*100</f>
        <v>10.76388888888889</v>
      </c>
    </row>
    <row r="49" spans="1:6" ht="24" customHeight="1">
      <c r="A49" s="26" t="s">
        <v>52</v>
      </c>
      <c r="B49" s="17">
        <v>0</v>
      </c>
      <c r="C49" s="17"/>
      <c r="D49" s="17">
        <v>0</v>
      </c>
      <c r="E49" s="19">
        <v>0</v>
      </c>
      <c r="F49" s="18">
        <v>0</v>
      </c>
    </row>
    <row r="50" spans="1:6" ht="90.75" customHeight="1">
      <c r="A50" s="26" t="s">
        <v>73</v>
      </c>
      <c r="B50" s="17">
        <v>122</v>
      </c>
      <c r="C50" s="17"/>
      <c r="D50" s="17">
        <v>20</v>
      </c>
      <c r="E50" s="19">
        <v>121.2</v>
      </c>
      <c r="F50" s="18">
        <f aca="true" t="shared" si="1" ref="F50:F66">D50/B50*100</f>
        <v>16.39344262295082</v>
      </c>
    </row>
    <row r="51" spans="1:6" ht="48">
      <c r="A51" s="26" t="s">
        <v>45</v>
      </c>
      <c r="B51" s="17">
        <v>1002</v>
      </c>
      <c r="C51" s="17"/>
      <c r="D51" s="17">
        <v>9</v>
      </c>
      <c r="E51" s="19">
        <v>887.3</v>
      </c>
      <c r="F51" s="18">
        <f t="shared" si="1"/>
        <v>0.8982035928143712</v>
      </c>
    </row>
    <row r="52" spans="1:6" ht="27" customHeight="1">
      <c r="A52" s="26" t="s">
        <v>74</v>
      </c>
      <c r="B52" s="17">
        <v>50</v>
      </c>
      <c r="C52" s="17"/>
      <c r="D52" s="17">
        <v>2.5</v>
      </c>
      <c r="E52" s="19">
        <v>347.5</v>
      </c>
      <c r="F52" s="18">
        <f t="shared" si="1"/>
        <v>5</v>
      </c>
    </row>
    <row r="53" spans="1:6" ht="54" customHeight="1">
      <c r="A53" s="27" t="s">
        <v>75</v>
      </c>
      <c r="B53" s="17">
        <v>448</v>
      </c>
      <c r="C53" s="17"/>
      <c r="D53" s="17">
        <v>115.7</v>
      </c>
      <c r="E53" s="19">
        <v>87.6</v>
      </c>
      <c r="F53" s="18">
        <f t="shared" si="1"/>
        <v>25.825892857142858</v>
      </c>
    </row>
    <row r="54" spans="1:6" ht="60" customHeight="1">
      <c r="A54" s="26" t="s">
        <v>59</v>
      </c>
      <c r="B54" s="17">
        <v>32</v>
      </c>
      <c r="C54" s="17"/>
      <c r="D54" s="17">
        <v>1</v>
      </c>
      <c r="E54" s="19">
        <v>221.8</v>
      </c>
      <c r="F54" s="18">
        <f t="shared" si="1"/>
        <v>3.125</v>
      </c>
    </row>
    <row r="55" spans="1:6" ht="42" customHeight="1">
      <c r="A55" s="26" t="s">
        <v>76</v>
      </c>
      <c r="B55" s="17">
        <v>130</v>
      </c>
      <c r="C55" s="17"/>
      <c r="D55" s="17">
        <v>3.6</v>
      </c>
      <c r="E55" s="19">
        <v>68.4</v>
      </c>
      <c r="F55" s="18">
        <f t="shared" si="1"/>
        <v>2.769230769230769</v>
      </c>
    </row>
    <row r="56" spans="1:6" ht="24.75" customHeight="1">
      <c r="A56" s="26" t="s">
        <v>77</v>
      </c>
      <c r="B56" s="17">
        <v>1924</v>
      </c>
      <c r="C56" s="17"/>
      <c r="D56" s="17">
        <v>104.4</v>
      </c>
      <c r="E56" s="17">
        <v>3536.16</v>
      </c>
      <c r="F56" s="18">
        <f t="shared" si="1"/>
        <v>5.426195426195426</v>
      </c>
    </row>
    <row r="57" spans="1:6" ht="18" customHeight="1">
      <c r="A57" s="25" t="s">
        <v>78</v>
      </c>
      <c r="B57" s="9">
        <v>514</v>
      </c>
      <c r="C57" s="9"/>
      <c r="D57" s="9">
        <v>22.6</v>
      </c>
      <c r="E57" s="10"/>
      <c r="F57" s="18">
        <f t="shared" si="1"/>
        <v>4.396887159533074</v>
      </c>
    </row>
    <row r="58" spans="1:6" ht="15">
      <c r="A58" s="25" t="s">
        <v>51</v>
      </c>
      <c r="B58" s="9">
        <f>B7+B12+B17+B22+B26+B32+B36+B38+B41+B45+B57+B30</f>
        <v>325580</v>
      </c>
      <c r="C58" s="9"/>
      <c r="D58" s="9">
        <f>D7+D12+D17+D22+D26+D32+D36+D38+D41+D45+D57</f>
        <v>30047.600000000002</v>
      </c>
      <c r="E58" s="10"/>
      <c r="F58" s="10">
        <f t="shared" si="1"/>
        <v>9.228945266908289</v>
      </c>
    </row>
    <row r="59" spans="1:6" ht="15">
      <c r="A59" s="25" t="s">
        <v>32</v>
      </c>
      <c r="B59" s="9">
        <f>B60+B66+B67+B68</f>
        <v>1470735.7</v>
      </c>
      <c r="C59" s="9">
        <f>C60+C66+C67+C68</f>
        <v>0</v>
      </c>
      <c r="D59" s="9">
        <f>D60+D66+D67+D68</f>
        <v>96555.5</v>
      </c>
      <c r="E59" s="10"/>
      <c r="F59" s="10">
        <f t="shared" si="1"/>
        <v>6.565115676460427</v>
      </c>
    </row>
    <row r="60" spans="1:6" ht="24.75" customHeight="1">
      <c r="A60" s="31" t="s">
        <v>79</v>
      </c>
      <c r="B60" s="9">
        <f>B62+B63+B64+B65</f>
        <v>1470051.5</v>
      </c>
      <c r="C60" s="9">
        <f>C62+C63+C64+C65</f>
        <v>0</v>
      </c>
      <c r="D60" s="9">
        <f>D62+D63+D64+D65</f>
        <v>96553.9</v>
      </c>
      <c r="E60" s="10"/>
      <c r="F60" s="10">
        <f t="shared" si="1"/>
        <v>6.56806241141892</v>
      </c>
    </row>
    <row r="61" spans="1:6" ht="24.75" customHeight="1">
      <c r="A61" s="26" t="s">
        <v>80</v>
      </c>
      <c r="B61" s="9">
        <f>B62</f>
        <v>374497</v>
      </c>
      <c r="C61" s="9">
        <f>C62</f>
        <v>0</v>
      </c>
      <c r="D61" s="9">
        <f>D62</f>
        <v>35566</v>
      </c>
      <c r="E61" s="20">
        <f>E62</f>
        <v>0</v>
      </c>
      <c r="F61" s="20">
        <f>F62</f>
        <v>9.497005316464485</v>
      </c>
    </row>
    <row r="62" spans="1:6" ht="21.75" customHeight="1">
      <c r="A62" s="26" t="s">
        <v>86</v>
      </c>
      <c r="B62" s="16">
        <v>374497</v>
      </c>
      <c r="C62" s="16"/>
      <c r="D62" s="16">
        <v>35566</v>
      </c>
      <c r="E62" s="21"/>
      <c r="F62" s="21">
        <f t="shared" si="1"/>
        <v>9.497005316464485</v>
      </c>
    </row>
    <row r="63" spans="1:6" ht="28.5" customHeight="1">
      <c r="A63" s="26" t="s">
        <v>53</v>
      </c>
      <c r="B63" s="16">
        <v>184357</v>
      </c>
      <c r="C63" s="16"/>
      <c r="D63" s="16">
        <v>0</v>
      </c>
      <c r="E63" s="21"/>
      <c r="F63" s="21">
        <f t="shared" si="1"/>
        <v>0</v>
      </c>
    </row>
    <row r="64" spans="1:6" ht="21.75" customHeight="1">
      <c r="A64" s="26" t="s">
        <v>81</v>
      </c>
      <c r="B64" s="16">
        <v>902272.1</v>
      </c>
      <c r="C64" s="16"/>
      <c r="D64" s="16">
        <v>60987.9</v>
      </c>
      <c r="E64" s="21"/>
      <c r="F64" s="21">
        <f t="shared" si="1"/>
        <v>6.759368930946663</v>
      </c>
    </row>
    <row r="65" spans="1:6" ht="15">
      <c r="A65" s="26" t="s">
        <v>34</v>
      </c>
      <c r="B65" s="16">
        <v>8925.4</v>
      </c>
      <c r="C65" s="16"/>
      <c r="D65" s="16">
        <v>0</v>
      </c>
      <c r="E65" s="21"/>
      <c r="F65" s="21">
        <f t="shared" si="1"/>
        <v>0</v>
      </c>
    </row>
    <row r="66" spans="1:6" ht="15">
      <c r="A66" s="26" t="s">
        <v>87</v>
      </c>
      <c r="B66" s="16">
        <v>684.2</v>
      </c>
      <c r="C66" s="16"/>
      <c r="D66" s="16">
        <v>10</v>
      </c>
      <c r="E66" s="21"/>
      <c r="F66" s="21">
        <f t="shared" si="1"/>
        <v>1.4615609470914936</v>
      </c>
    </row>
    <row r="67" spans="1:6" ht="59.25" customHeight="1">
      <c r="A67" s="26" t="s">
        <v>54</v>
      </c>
      <c r="B67" s="16"/>
      <c r="C67" s="16"/>
      <c r="D67" s="16"/>
      <c r="E67" s="21"/>
      <c r="F67" s="21"/>
    </row>
    <row r="68" spans="1:6" ht="35.25" customHeight="1">
      <c r="A68" s="26" t="s">
        <v>56</v>
      </c>
      <c r="B68" s="16"/>
      <c r="C68" s="16"/>
      <c r="D68" s="16">
        <v>-8.4</v>
      </c>
      <c r="E68" s="21"/>
      <c r="F68" s="21"/>
    </row>
    <row r="69" spans="1:6" ht="15">
      <c r="A69" s="25" t="s">
        <v>20</v>
      </c>
      <c r="B69" s="9">
        <f>B58+B59</f>
        <v>1796315.7</v>
      </c>
      <c r="C69" s="9"/>
      <c r="D69" s="9">
        <f>D58+D59</f>
        <v>126603.1</v>
      </c>
      <c r="E69" s="10"/>
      <c r="F69" s="10">
        <f>D69/B69*100</f>
        <v>7.047931496673998</v>
      </c>
    </row>
    <row r="70" spans="1:6" ht="15">
      <c r="A70" s="25" t="s">
        <v>21</v>
      </c>
      <c r="B70" s="9"/>
      <c r="C70" s="9"/>
      <c r="D70" s="9"/>
      <c r="E70" s="10"/>
      <c r="F70" s="10"/>
    </row>
    <row r="71" spans="1:6" ht="13.5">
      <c r="A71" s="26" t="s">
        <v>29</v>
      </c>
      <c r="B71" s="17">
        <v>66499.9</v>
      </c>
      <c r="C71" s="17"/>
      <c r="D71" s="17">
        <v>6597.9</v>
      </c>
      <c r="E71" s="18"/>
      <c r="F71" s="18">
        <f>(D71/B71)*100</f>
        <v>9.921669055141438</v>
      </c>
    </row>
    <row r="72" spans="1:6" ht="13.5">
      <c r="A72" s="26" t="s">
        <v>33</v>
      </c>
      <c r="B72" s="17">
        <v>253.9</v>
      </c>
      <c r="C72" s="17"/>
      <c r="D72" s="17">
        <v>0</v>
      </c>
      <c r="E72" s="18"/>
      <c r="F72" s="18">
        <f>D72/B72*100</f>
        <v>0</v>
      </c>
    </row>
    <row r="73" spans="1:6" ht="24">
      <c r="A73" s="26" t="s">
        <v>30</v>
      </c>
      <c r="B73" s="17">
        <v>9961.5</v>
      </c>
      <c r="C73" s="17"/>
      <c r="D73" s="17">
        <v>863.9</v>
      </c>
      <c r="E73" s="18"/>
      <c r="F73" s="18">
        <f aca="true" t="shared" si="2" ref="F73:F83">(D73/B73)*100</f>
        <v>8.672388696481454</v>
      </c>
    </row>
    <row r="74" spans="1:6" ht="13.5">
      <c r="A74" s="26" t="s">
        <v>31</v>
      </c>
      <c r="B74" s="17">
        <v>130750.3</v>
      </c>
      <c r="C74" s="17"/>
      <c r="D74" s="17">
        <v>8740.3</v>
      </c>
      <c r="E74" s="18"/>
      <c r="F74" s="18">
        <f t="shared" si="2"/>
        <v>6.684726536000299</v>
      </c>
    </row>
    <row r="75" spans="1:6" ht="13.5">
      <c r="A75" s="26" t="s">
        <v>39</v>
      </c>
      <c r="B75" s="17">
        <v>76541</v>
      </c>
      <c r="C75" s="17"/>
      <c r="D75" s="17">
        <v>3247.5</v>
      </c>
      <c r="E75" s="18"/>
      <c r="F75" s="18">
        <f t="shared" si="2"/>
        <v>4.242824107341163</v>
      </c>
    </row>
    <row r="76" spans="1:6" ht="13.5">
      <c r="A76" s="26" t="s">
        <v>22</v>
      </c>
      <c r="B76" s="17">
        <v>918190.6</v>
      </c>
      <c r="C76" s="17"/>
      <c r="D76" s="17">
        <v>56726.9</v>
      </c>
      <c r="E76" s="18"/>
      <c r="F76" s="18">
        <f t="shared" si="2"/>
        <v>6.178118137998799</v>
      </c>
    </row>
    <row r="77" spans="1:6" ht="13.5">
      <c r="A77" s="26" t="s">
        <v>38</v>
      </c>
      <c r="B77" s="17">
        <v>86505.1</v>
      </c>
      <c r="C77" s="17"/>
      <c r="D77" s="17">
        <v>8670.8</v>
      </c>
      <c r="E77" s="18"/>
      <c r="F77" s="18">
        <f t="shared" si="2"/>
        <v>10.023455264487295</v>
      </c>
    </row>
    <row r="78" spans="1:6" ht="13.5" hidden="1">
      <c r="A78" s="26" t="s">
        <v>37</v>
      </c>
      <c r="B78" s="17"/>
      <c r="C78" s="17"/>
      <c r="D78" s="17"/>
      <c r="E78" s="18"/>
      <c r="F78" s="18"/>
    </row>
    <row r="79" spans="1:6" ht="13.5">
      <c r="A79" s="26" t="s">
        <v>37</v>
      </c>
      <c r="B79" s="17">
        <v>0</v>
      </c>
      <c r="C79" s="17"/>
      <c r="D79" s="17">
        <v>0</v>
      </c>
      <c r="E79" s="18"/>
      <c r="F79" s="18"/>
    </row>
    <row r="80" spans="1:6" ht="13.5">
      <c r="A80" s="26" t="s">
        <v>23</v>
      </c>
      <c r="B80" s="17">
        <v>475732.4</v>
      </c>
      <c r="C80" s="17"/>
      <c r="D80" s="17">
        <v>29808.7</v>
      </c>
      <c r="E80" s="18"/>
      <c r="F80" s="18">
        <f t="shared" si="2"/>
        <v>6.265854501396164</v>
      </c>
    </row>
    <row r="81" spans="1:6" ht="13.5">
      <c r="A81" s="26" t="s">
        <v>46</v>
      </c>
      <c r="B81" s="17">
        <v>32447.5</v>
      </c>
      <c r="C81" s="17"/>
      <c r="D81" s="17">
        <v>2599.1</v>
      </c>
      <c r="E81" s="18"/>
      <c r="F81" s="18">
        <f t="shared" si="2"/>
        <v>8.01017027505971</v>
      </c>
    </row>
    <row r="82" spans="1:6" ht="13.5">
      <c r="A82" s="26" t="s">
        <v>47</v>
      </c>
      <c r="B82" s="17">
        <v>8562.7</v>
      </c>
      <c r="C82" s="17"/>
      <c r="D82" s="17">
        <v>565.2</v>
      </c>
      <c r="E82" s="18"/>
      <c r="F82" s="18">
        <f t="shared" si="2"/>
        <v>6.600721734966775</v>
      </c>
    </row>
    <row r="83" spans="1:6" ht="13.5">
      <c r="A83" s="26" t="s">
        <v>48</v>
      </c>
      <c r="B83" s="17">
        <v>26</v>
      </c>
      <c r="C83" s="17"/>
      <c r="D83" s="17">
        <v>2.5</v>
      </c>
      <c r="E83" s="18"/>
      <c r="F83" s="18">
        <f t="shared" si="2"/>
        <v>9.615384615384617</v>
      </c>
    </row>
    <row r="84" spans="1:7" ht="15">
      <c r="A84" s="25" t="s">
        <v>24</v>
      </c>
      <c r="B84" s="9">
        <f>SUM(B71:B83)</f>
        <v>1805470.9000000001</v>
      </c>
      <c r="C84" s="9">
        <f>SUM(C71:C83)</f>
        <v>0</v>
      </c>
      <c r="D84" s="9">
        <f>SUM(D71:D83)</f>
        <v>117822.8</v>
      </c>
      <c r="E84" s="10">
        <f>SUM(E71:E83)</f>
        <v>0</v>
      </c>
      <c r="F84" s="10">
        <f>D84/B84*100</f>
        <v>6.525876434784964</v>
      </c>
      <c r="G84" s="32"/>
    </row>
    <row r="86" spans="1:4" ht="23.25">
      <c r="A86" s="33" t="s">
        <v>7</v>
      </c>
      <c r="B86" s="34">
        <f>B84-B69</f>
        <v>9155.200000000186</v>
      </c>
      <c r="C86" s="34">
        <f>C84-C69</f>
        <v>0</v>
      </c>
      <c r="D86" s="34">
        <f>D84-D69</f>
        <v>-8780.300000000003</v>
      </c>
    </row>
    <row r="87" spans="1:4" ht="24">
      <c r="A87" s="37" t="s">
        <v>8</v>
      </c>
      <c r="B87" s="38">
        <f>B88+B91+B94</f>
        <v>9155.2</v>
      </c>
      <c r="D87" s="39">
        <f>D88+D91+D94</f>
        <v>-834</v>
      </c>
    </row>
    <row r="88" spans="1:4" ht="13.5">
      <c r="A88" s="33" t="s">
        <v>9</v>
      </c>
      <c r="B88" s="40">
        <f>B89+B90</f>
        <v>19155.2</v>
      </c>
      <c r="D88" s="41">
        <v>0</v>
      </c>
    </row>
    <row r="89" spans="1:4" ht="24">
      <c r="A89" s="26" t="s">
        <v>10</v>
      </c>
      <c r="B89" s="42">
        <v>19155.2</v>
      </c>
      <c r="D89" s="43">
        <v>0</v>
      </c>
    </row>
    <row r="90" spans="1:4" ht="24">
      <c r="A90" s="26" t="s">
        <v>11</v>
      </c>
      <c r="B90" s="38"/>
      <c r="D90" s="44">
        <v>0</v>
      </c>
    </row>
    <row r="91" spans="1:4" ht="23.25">
      <c r="A91" s="33" t="s">
        <v>55</v>
      </c>
      <c r="B91" s="45">
        <f>B92+B93</f>
        <v>-10000</v>
      </c>
      <c r="D91" s="46">
        <f>D92+D93</f>
        <v>-834</v>
      </c>
    </row>
    <row r="92" spans="1:4" ht="36">
      <c r="A92" s="26" t="s">
        <v>12</v>
      </c>
      <c r="B92" s="38">
        <v>0</v>
      </c>
      <c r="D92" s="44">
        <v>0</v>
      </c>
    </row>
    <row r="93" spans="1:4" ht="36">
      <c r="A93" s="26" t="s">
        <v>13</v>
      </c>
      <c r="B93" s="38">
        <v>-10000</v>
      </c>
      <c r="D93" s="44">
        <v>-834</v>
      </c>
    </row>
    <row r="94" spans="1:4" ht="23.25">
      <c r="A94" s="25" t="s">
        <v>82</v>
      </c>
      <c r="B94" s="34">
        <v>0</v>
      </c>
      <c r="D94" s="47">
        <v>0</v>
      </c>
    </row>
    <row r="95" spans="1:4" ht="23.25">
      <c r="A95" s="33" t="s">
        <v>14</v>
      </c>
      <c r="B95" s="34">
        <f>B86-B87</f>
        <v>1.8553691916167736E-10</v>
      </c>
      <c r="D95" s="47">
        <f>D86-D87</f>
        <v>-7946.300000000003</v>
      </c>
    </row>
  </sheetData>
  <sheetProtection/>
  <mergeCells count="5">
    <mergeCell ref="A2:A5"/>
    <mergeCell ref="A1:F1"/>
    <mergeCell ref="B2:B5"/>
    <mergeCell ref="D2:D5"/>
    <mergeCell ref="F2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H75" sqref="H75"/>
    </sheetView>
  </sheetViews>
  <sheetFormatPr defaultColWidth="9.00390625" defaultRowHeight="12.75"/>
  <cols>
    <col min="1" max="1" width="49.50390625" style="48" customWidth="1"/>
    <col min="2" max="2" width="15.375" style="49" customWidth="1"/>
    <col min="3" max="3" width="15.375" style="49" hidden="1" customWidth="1"/>
    <col min="4" max="4" width="17.00390625" style="35" customWidth="1"/>
    <col min="5" max="5" width="13.875" style="36" hidden="1" customWidth="1"/>
    <col min="6" max="6" width="13.625" style="36" customWidth="1"/>
    <col min="7" max="7" width="9.125" style="22" customWidth="1"/>
    <col min="8" max="16384" width="8.875" style="22" customWidth="1"/>
  </cols>
  <sheetData>
    <row r="1" spans="1:6" ht="39" customHeight="1" thickBot="1">
      <c r="A1" s="105" t="s">
        <v>118</v>
      </c>
      <c r="B1" s="105"/>
      <c r="C1" s="105"/>
      <c r="D1" s="105"/>
      <c r="E1" s="105"/>
      <c r="F1" s="105"/>
    </row>
    <row r="2" spans="1:6" ht="12.75" customHeight="1">
      <c r="A2" s="102" t="s">
        <v>15</v>
      </c>
      <c r="B2" s="106" t="s">
        <v>95</v>
      </c>
      <c r="C2" s="1"/>
      <c r="D2" s="109" t="s">
        <v>119</v>
      </c>
      <c r="E2" s="2"/>
      <c r="F2" s="112" t="s">
        <v>0</v>
      </c>
    </row>
    <row r="3" spans="1:6" ht="12.75" customHeight="1">
      <c r="A3" s="103"/>
      <c r="B3" s="107"/>
      <c r="C3" s="3"/>
      <c r="D3" s="110"/>
      <c r="E3" s="4"/>
      <c r="F3" s="113"/>
    </row>
    <row r="4" spans="1:6" ht="12.75">
      <c r="A4" s="103"/>
      <c r="B4" s="107"/>
      <c r="C4" s="3"/>
      <c r="D4" s="110"/>
      <c r="E4" s="4"/>
      <c r="F4" s="113"/>
    </row>
    <row r="5" spans="1:6" ht="26.25" customHeight="1">
      <c r="A5" s="104"/>
      <c r="B5" s="108"/>
      <c r="C5" s="5"/>
      <c r="D5" s="111"/>
      <c r="E5" s="6"/>
      <c r="F5" s="114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B8+B9+B10+B11</f>
        <v>226184</v>
      </c>
      <c r="C7" s="9"/>
      <c r="D7" s="9">
        <f>D8+D9+D10+D11+D12</f>
        <v>189561.09999999998</v>
      </c>
      <c r="E7" s="10"/>
      <c r="F7" s="11">
        <f aca="true" t="shared" si="0" ref="F7:F17">(D7/B7)*100</f>
        <v>83.80835956566335</v>
      </c>
    </row>
    <row r="8" spans="1:6" ht="60" customHeight="1">
      <c r="A8" s="26" t="s">
        <v>50</v>
      </c>
      <c r="B8" s="12">
        <v>224094</v>
      </c>
      <c r="C8" s="12"/>
      <c r="D8" s="12">
        <v>187849</v>
      </c>
      <c r="E8" s="13"/>
      <c r="F8" s="13">
        <f t="shared" si="0"/>
        <v>83.82598373896668</v>
      </c>
    </row>
    <row r="9" spans="1:6" ht="93" customHeight="1">
      <c r="A9" s="26" t="s">
        <v>40</v>
      </c>
      <c r="B9" s="12">
        <v>106</v>
      </c>
      <c r="C9" s="12"/>
      <c r="D9" s="12">
        <v>60.3</v>
      </c>
      <c r="E9" s="13"/>
      <c r="F9" s="13">
        <f t="shared" si="0"/>
        <v>56.88679245283018</v>
      </c>
    </row>
    <row r="10" spans="1:6" ht="36.75" customHeight="1">
      <c r="A10" s="26" t="s">
        <v>41</v>
      </c>
      <c r="B10" s="12">
        <v>1884</v>
      </c>
      <c r="C10" s="12"/>
      <c r="D10" s="12">
        <v>1723.1</v>
      </c>
      <c r="E10" s="13"/>
      <c r="F10" s="13">
        <f t="shared" si="0"/>
        <v>91.4596602972399</v>
      </c>
    </row>
    <row r="11" spans="1:6" ht="72">
      <c r="A11" s="26" t="s">
        <v>58</v>
      </c>
      <c r="B11" s="12">
        <v>100</v>
      </c>
      <c r="C11" s="12"/>
      <c r="D11" s="12">
        <v>23.4</v>
      </c>
      <c r="E11" s="13"/>
      <c r="F11" s="13">
        <f t="shared" si="0"/>
        <v>23.4</v>
      </c>
    </row>
    <row r="12" spans="1:6" ht="59.25" customHeight="1">
      <c r="A12" s="26" t="s">
        <v>97</v>
      </c>
      <c r="B12" s="12"/>
      <c r="C12" s="12"/>
      <c r="D12" s="12">
        <v>-94.7</v>
      </c>
      <c r="E12" s="13"/>
      <c r="F12" s="13"/>
    </row>
    <row r="13" spans="1:6" ht="23.25">
      <c r="A13" s="25" t="s">
        <v>1</v>
      </c>
      <c r="B13" s="14">
        <f>B14+B15+B16+B17</f>
        <v>8807</v>
      </c>
      <c r="C13" s="14"/>
      <c r="D13" s="14">
        <f>D14+D15+D16+D17</f>
        <v>7555.3</v>
      </c>
      <c r="E13" s="15"/>
      <c r="F13" s="15">
        <f t="shared" si="0"/>
        <v>85.78744180765301</v>
      </c>
    </row>
    <row r="14" spans="1:6" ht="48">
      <c r="A14" s="26" t="s">
        <v>2</v>
      </c>
      <c r="B14" s="12">
        <v>3753</v>
      </c>
      <c r="C14" s="12"/>
      <c r="D14" s="12">
        <v>3424</v>
      </c>
      <c r="E14" s="13"/>
      <c r="F14" s="13">
        <f t="shared" si="0"/>
        <v>91.23367972288835</v>
      </c>
    </row>
    <row r="15" spans="1:6" ht="74.25" customHeight="1">
      <c r="A15" s="26" t="s">
        <v>3</v>
      </c>
      <c r="B15" s="12">
        <v>26</v>
      </c>
      <c r="C15" s="12"/>
      <c r="D15" s="12">
        <v>25.6</v>
      </c>
      <c r="E15" s="13"/>
      <c r="F15" s="13">
        <f t="shared" si="0"/>
        <v>98.46153846153847</v>
      </c>
    </row>
    <row r="16" spans="1:6" ht="48">
      <c r="A16" s="26" t="s">
        <v>57</v>
      </c>
      <c r="B16" s="12">
        <v>5577</v>
      </c>
      <c r="C16" s="12"/>
      <c r="D16" s="12">
        <v>4655.4</v>
      </c>
      <c r="E16" s="13"/>
      <c r="F16" s="13">
        <f t="shared" si="0"/>
        <v>83.47498655190962</v>
      </c>
    </row>
    <row r="17" spans="1:6" ht="48">
      <c r="A17" s="26" t="s">
        <v>4</v>
      </c>
      <c r="B17" s="12">
        <v>-549</v>
      </c>
      <c r="C17" s="12"/>
      <c r="D17" s="12">
        <v>-549.7</v>
      </c>
      <c r="E17" s="13"/>
      <c r="F17" s="13">
        <f t="shared" si="0"/>
        <v>100.12750455373407</v>
      </c>
    </row>
    <row r="18" spans="1:6" ht="15">
      <c r="A18" s="25" t="s">
        <v>16</v>
      </c>
      <c r="B18" s="9">
        <f>B20+B21+B22+B19</f>
        <v>36216</v>
      </c>
      <c r="C18" s="9"/>
      <c r="D18" s="9">
        <f>D20+D21+D22+D19</f>
        <v>34149.8</v>
      </c>
      <c r="E18" s="10"/>
      <c r="F18" s="11">
        <f>(D18/B18)*100</f>
        <v>94.29478683454828</v>
      </c>
    </row>
    <row r="19" spans="1:6" ht="24">
      <c r="A19" s="26" t="s">
        <v>88</v>
      </c>
      <c r="B19" s="12">
        <v>15600</v>
      </c>
      <c r="C19" s="12"/>
      <c r="D19" s="12">
        <v>14554.2</v>
      </c>
      <c r="E19" s="10"/>
      <c r="F19" s="18">
        <f>D19/B19*100</f>
        <v>93.29615384615386</v>
      </c>
    </row>
    <row r="20" spans="1:6" ht="24">
      <c r="A20" s="26" t="s">
        <v>26</v>
      </c>
      <c r="B20" s="12">
        <v>20352</v>
      </c>
      <c r="C20" s="12"/>
      <c r="D20" s="12">
        <v>19422.2</v>
      </c>
      <c r="E20" s="13"/>
      <c r="F20" s="13">
        <f>(D20/B20)*100</f>
        <v>95.4314072327044</v>
      </c>
    </row>
    <row r="21" spans="1:6" ht="12.75">
      <c r="A21" s="26" t="s">
        <v>42</v>
      </c>
      <c r="B21" s="12">
        <v>30</v>
      </c>
      <c r="C21" s="12"/>
      <c r="D21" s="12">
        <v>-10.6</v>
      </c>
      <c r="E21" s="13"/>
      <c r="F21" s="13">
        <v>0</v>
      </c>
    </row>
    <row r="22" spans="1:6" ht="25.5" customHeight="1">
      <c r="A22" s="26" t="s">
        <v>60</v>
      </c>
      <c r="B22" s="12">
        <v>234</v>
      </c>
      <c r="C22" s="12"/>
      <c r="D22" s="12">
        <v>184</v>
      </c>
      <c r="E22" s="13"/>
      <c r="F22" s="13">
        <f>(D22/B22)*100</f>
        <v>78.63247863247864</v>
      </c>
    </row>
    <row r="23" spans="1:6" ht="15">
      <c r="A23" s="25" t="s">
        <v>17</v>
      </c>
      <c r="B23" s="9">
        <f>B24+B26+B25</f>
        <v>23538</v>
      </c>
      <c r="C23" s="9"/>
      <c r="D23" s="9">
        <f>D24+D26+D25</f>
        <v>18053.3</v>
      </c>
      <c r="E23" s="10"/>
      <c r="F23" s="10">
        <f>(D23/B23)*100</f>
        <v>76.69853003653667</v>
      </c>
    </row>
    <row r="24" spans="1:6" ht="15" customHeight="1">
      <c r="A24" s="26" t="s">
        <v>61</v>
      </c>
      <c r="B24" s="12">
        <v>3325</v>
      </c>
      <c r="C24" s="12"/>
      <c r="D24" s="12">
        <v>2449.7</v>
      </c>
      <c r="E24" s="13"/>
      <c r="F24" s="13">
        <f>(D24/B24)*100</f>
        <v>73.6751879699248</v>
      </c>
    </row>
    <row r="25" spans="1:6" ht="12.75">
      <c r="A25" s="26" t="s">
        <v>5</v>
      </c>
      <c r="B25" s="12">
        <v>1428</v>
      </c>
      <c r="C25" s="12"/>
      <c r="D25" s="12">
        <v>845.2</v>
      </c>
      <c r="E25" s="13"/>
      <c r="F25" s="13">
        <f>(D25/B25)*100</f>
        <v>59.187675070028014</v>
      </c>
    </row>
    <row r="26" spans="1:6" ht="13.5" customHeight="1">
      <c r="A26" s="27" t="s">
        <v>18</v>
      </c>
      <c r="B26" s="12">
        <v>18785</v>
      </c>
      <c r="C26" s="12"/>
      <c r="D26" s="12">
        <v>14758.4</v>
      </c>
      <c r="E26" s="13"/>
      <c r="F26" s="13">
        <f>(D26/B26)*100</f>
        <v>78.56481235027948</v>
      </c>
    </row>
    <row r="27" spans="1:6" ht="15">
      <c r="A27" s="25" t="s">
        <v>19</v>
      </c>
      <c r="B27" s="9">
        <f>B28+B30+B29</f>
        <v>10090</v>
      </c>
      <c r="C27" s="9">
        <f>C28+C30</f>
        <v>0</v>
      </c>
      <c r="D27" s="9">
        <f>D28+D30+D29</f>
        <v>9347.699999999999</v>
      </c>
      <c r="E27" s="10">
        <f>E28+E30</f>
        <v>0</v>
      </c>
      <c r="F27" s="10">
        <f>F28</f>
        <v>95.64251207729468</v>
      </c>
    </row>
    <row r="28" spans="1:6" ht="42" customHeight="1">
      <c r="A28" s="28" t="s">
        <v>62</v>
      </c>
      <c r="B28" s="12">
        <v>6210</v>
      </c>
      <c r="C28" s="12"/>
      <c r="D28" s="12">
        <v>5939.4</v>
      </c>
      <c r="E28" s="13"/>
      <c r="F28" s="13">
        <f>(D28/B28)*100</f>
        <v>95.64251207729468</v>
      </c>
    </row>
    <row r="29" spans="1:6" ht="59.25" customHeight="1">
      <c r="A29" s="26" t="s">
        <v>98</v>
      </c>
      <c r="B29" s="12">
        <v>7</v>
      </c>
      <c r="C29" s="12"/>
      <c r="D29" s="12">
        <v>4.1</v>
      </c>
      <c r="E29" s="13"/>
      <c r="F29" s="13">
        <f>(D29/B29)*100</f>
        <v>58.57142857142856</v>
      </c>
    </row>
    <row r="30" spans="1:6" ht="48.75" customHeight="1">
      <c r="A30" s="28" t="s">
        <v>85</v>
      </c>
      <c r="B30" s="12">
        <v>3873</v>
      </c>
      <c r="C30" s="12"/>
      <c r="D30" s="12">
        <v>3404.2</v>
      </c>
      <c r="E30" s="13"/>
      <c r="F30" s="13">
        <f>(D30/B30)*100</f>
        <v>87.89568809708236</v>
      </c>
    </row>
    <row r="31" spans="1:6" ht="24" customHeight="1" hidden="1">
      <c r="A31" s="29" t="s">
        <v>83</v>
      </c>
      <c r="B31" s="14">
        <f>B32</f>
        <v>0</v>
      </c>
      <c r="C31" s="14"/>
      <c r="D31" s="14">
        <f>D32</f>
        <v>0</v>
      </c>
      <c r="E31" s="15"/>
      <c r="F31" s="15"/>
    </row>
    <row r="32" spans="1:6" ht="37.5" customHeight="1" hidden="1">
      <c r="A32" s="27" t="s">
        <v>84</v>
      </c>
      <c r="B32" s="12">
        <v>0</v>
      </c>
      <c r="C32" s="12"/>
      <c r="D32" s="12">
        <v>0</v>
      </c>
      <c r="E32" s="13"/>
      <c r="F32" s="13"/>
    </row>
    <row r="33" spans="1:6" ht="24">
      <c r="A33" s="25" t="s">
        <v>27</v>
      </c>
      <c r="B33" s="9">
        <f>B34+B35+B36</f>
        <v>24450</v>
      </c>
      <c r="C33" s="9"/>
      <c r="D33" s="9">
        <f>D34+D35+D36</f>
        <v>20429.8</v>
      </c>
      <c r="E33" s="10"/>
      <c r="F33" s="10">
        <f>(D33/B33)*100</f>
        <v>83.55746421267894</v>
      </c>
    </row>
    <row r="34" spans="1:6" ht="69.75" customHeight="1">
      <c r="A34" s="26" t="s">
        <v>43</v>
      </c>
      <c r="B34" s="12">
        <v>23115</v>
      </c>
      <c r="C34" s="12"/>
      <c r="D34" s="12">
        <v>19287.6</v>
      </c>
      <c r="E34" s="13"/>
      <c r="F34" s="13">
        <f>(D34/B34)*100</f>
        <v>83.44192083062946</v>
      </c>
    </row>
    <row r="35" spans="1:6" ht="24.75" customHeight="1" hidden="1">
      <c r="A35" s="27" t="s">
        <v>64</v>
      </c>
      <c r="B35" s="12">
        <v>0</v>
      </c>
      <c r="C35" s="12"/>
      <c r="D35" s="12">
        <v>0</v>
      </c>
      <c r="E35" s="13"/>
      <c r="F35" s="13">
        <v>0</v>
      </c>
    </row>
    <row r="36" spans="1:6" ht="69" customHeight="1">
      <c r="A36" s="26" t="s">
        <v>65</v>
      </c>
      <c r="B36" s="12">
        <v>1335</v>
      </c>
      <c r="C36" s="12"/>
      <c r="D36" s="12">
        <v>1142.2</v>
      </c>
      <c r="E36" s="13"/>
      <c r="F36" s="13">
        <f>D36/B36*100</f>
        <v>85.55805243445693</v>
      </c>
    </row>
    <row r="37" spans="1:6" ht="15">
      <c r="A37" s="25" t="s">
        <v>28</v>
      </c>
      <c r="B37" s="9">
        <f>B38</f>
        <v>2155</v>
      </c>
      <c r="C37" s="9"/>
      <c r="D37" s="9">
        <f>D38</f>
        <v>2025.4</v>
      </c>
      <c r="E37" s="10"/>
      <c r="F37" s="10">
        <f>(D37/B37)*100</f>
        <v>93.9860788863109</v>
      </c>
    </row>
    <row r="38" spans="1:6" ht="12.75" customHeight="1">
      <c r="A38" s="26" t="s">
        <v>49</v>
      </c>
      <c r="B38" s="12">
        <v>2155</v>
      </c>
      <c r="C38" s="12"/>
      <c r="D38" s="12">
        <v>2025.4</v>
      </c>
      <c r="E38" s="13"/>
      <c r="F38" s="13">
        <f>(D38/B38)*100</f>
        <v>93.9860788863109</v>
      </c>
    </row>
    <row r="39" spans="1:6" ht="24">
      <c r="A39" s="25" t="s">
        <v>44</v>
      </c>
      <c r="B39" s="9">
        <f>B40+B41</f>
        <v>11926</v>
      </c>
      <c r="C39" s="9"/>
      <c r="D39" s="9">
        <f>D40+D41</f>
        <v>20996.300000000003</v>
      </c>
      <c r="E39" s="10"/>
      <c r="F39" s="10">
        <f>D39/B39*100</f>
        <v>176.05483816870705</v>
      </c>
    </row>
    <row r="40" spans="1:6" ht="18" customHeight="1">
      <c r="A40" s="27" t="s">
        <v>66</v>
      </c>
      <c r="B40" s="17">
        <v>78</v>
      </c>
      <c r="C40" s="17"/>
      <c r="D40" s="17">
        <v>72.9</v>
      </c>
      <c r="E40" s="18"/>
      <c r="F40" s="18">
        <f>D40/B40*100</f>
        <v>93.46153846153847</v>
      </c>
    </row>
    <row r="41" spans="1:6" ht="15" customHeight="1">
      <c r="A41" s="26" t="s">
        <v>67</v>
      </c>
      <c r="B41" s="17">
        <v>11848</v>
      </c>
      <c r="C41" s="17"/>
      <c r="D41" s="17">
        <v>20923.4</v>
      </c>
      <c r="E41" s="18"/>
      <c r="F41" s="18">
        <f>D41/B41*100</f>
        <v>176.59858203916275</v>
      </c>
    </row>
    <row r="42" spans="1:6" ht="24">
      <c r="A42" s="25" t="s">
        <v>35</v>
      </c>
      <c r="B42" s="9">
        <f>B43+B44+B45</f>
        <v>2061</v>
      </c>
      <c r="C42" s="9"/>
      <c r="D42" s="9">
        <f>D43+D44+D45</f>
        <v>1894.6</v>
      </c>
      <c r="E42" s="10"/>
      <c r="F42" s="10">
        <f>(D42/B42)*100</f>
        <v>91.9262493934983</v>
      </c>
    </row>
    <row r="43" spans="1:6" ht="21" customHeight="1">
      <c r="A43" s="26" t="s">
        <v>68</v>
      </c>
      <c r="B43" s="17">
        <v>788</v>
      </c>
      <c r="C43" s="17"/>
      <c r="D43" s="17">
        <v>772.3</v>
      </c>
      <c r="E43" s="18"/>
      <c r="F43" s="18">
        <f>D43/B43*100</f>
        <v>98.00761421319797</v>
      </c>
    </row>
    <row r="44" spans="1:6" ht="74.25" customHeight="1">
      <c r="A44" s="30" t="s">
        <v>69</v>
      </c>
      <c r="B44" s="17">
        <v>227</v>
      </c>
      <c r="C44" s="17"/>
      <c r="D44" s="17">
        <v>142.7</v>
      </c>
      <c r="E44" s="18"/>
      <c r="F44" s="18">
        <f>D44/B44*100</f>
        <v>62.863436123348016</v>
      </c>
    </row>
    <row r="45" spans="1:6" ht="30" customHeight="1">
      <c r="A45" s="26" t="s">
        <v>70</v>
      </c>
      <c r="B45" s="17">
        <v>1046</v>
      </c>
      <c r="C45" s="17"/>
      <c r="D45" s="17">
        <v>979.6</v>
      </c>
      <c r="E45" s="18"/>
      <c r="F45" s="18">
        <f>D45/B45*100</f>
        <v>93.65200764818356</v>
      </c>
    </row>
    <row r="46" spans="1:6" ht="15">
      <c r="A46" s="25" t="s">
        <v>36</v>
      </c>
      <c r="B46" s="9">
        <f>SUM(B47:B57)</f>
        <v>6427</v>
      </c>
      <c r="C46" s="9"/>
      <c r="D46" s="9">
        <f>SUM(D47:D57)</f>
        <v>5706.7</v>
      </c>
      <c r="E46" s="10"/>
      <c r="F46" s="10">
        <f>(D46/B46)*100</f>
        <v>88.7925937451377</v>
      </c>
    </row>
    <row r="47" spans="1:6" ht="33.75" customHeight="1">
      <c r="A47" s="27" t="s">
        <v>71</v>
      </c>
      <c r="B47" s="17">
        <v>70</v>
      </c>
      <c r="C47" s="17"/>
      <c r="D47" s="17">
        <v>63.8</v>
      </c>
      <c r="E47" s="19">
        <v>51</v>
      </c>
      <c r="F47" s="18">
        <f>(D47/B47)*100</f>
        <v>91.14285714285714</v>
      </c>
    </row>
    <row r="48" spans="1:6" ht="51" customHeight="1">
      <c r="A48" s="26" t="s">
        <v>72</v>
      </c>
      <c r="B48" s="17">
        <v>30</v>
      </c>
      <c r="C48" s="17"/>
      <c r="D48" s="17">
        <v>30</v>
      </c>
      <c r="E48" s="19">
        <v>22</v>
      </c>
      <c r="F48" s="18">
        <v>0</v>
      </c>
    </row>
    <row r="49" spans="1:6" ht="48" customHeight="1">
      <c r="A49" s="26" t="s">
        <v>6</v>
      </c>
      <c r="B49" s="17">
        <v>376</v>
      </c>
      <c r="C49" s="17"/>
      <c r="D49" s="17">
        <v>319</v>
      </c>
      <c r="E49" s="19">
        <v>71</v>
      </c>
      <c r="F49" s="18">
        <f>(D49/B49)*100</f>
        <v>84.8404255319149</v>
      </c>
    </row>
    <row r="50" spans="1:6" ht="24" customHeight="1" hidden="1">
      <c r="A50" s="26" t="s">
        <v>52</v>
      </c>
      <c r="B50" s="17">
        <v>8</v>
      </c>
      <c r="C50" s="17"/>
      <c r="D50" s="17">
        <v>7.6</v>
      </c>
      <c r="E50" s="19">
        <v>0</v>
      </c>
      <c r="F50" s="18">
        <v>0</v>
      </c>
    </row>
    <row r="51" spans="1:6" ht="99" customHeight="1">
      <c r="A51" s="26" t="s">
        <v>73</v>
      </c>
      <c r="B51" s="17">
        <v>122</v>
      </c>
      <c r="C51" s="17"/>
      <c r="D51" s="17">
        <v>102</v>
      </c>
      <c r="E51" s="19">
        <v>121.2</v>
      </c>
      <c r="F51" s="18">
        <f aca="true" t="shared" si="1" ref="F51:F67">D51/B51*100</f>
        <v>83.60655737704919</v>
      </c>
    </row>
    <row r="52" spans="1:6" ht="68.25" customHeight="1">
      <c r="A52" s="26" t="s">
        <v>99</v>
      </c>
      <c r="B52" s="17">
        <v>1334</v>
      </c>
      <c r="C52" s="17"/>
      <c r="D52" s="17">
        <v>1236.5</v>
      </c>
      <c r="E52" s="19">
        <v>887.3</v>
      </c>
      <c r="F52" s="18">
        <f t="shared" si="1"/>
        <v>92.6911544227886</v>
      </c>
    </row>
    <row r="53" spans="1:6" ht="27" customHeight="1">
      <c r="A53" s="26" t="s">
        <v>74</v>
      </c>
      <c r="B53" s="17">
        <v>153</v>
      </c>
      <c r="C53" s="17"/>
      <c r="D53" s="17">
        <v>131.5</v>
      </c>
      <c r="E53" s="19">
        <v>347.5</v>
      </c>
      <c r="F53" s="18">
        <f t="shared" si="1"/>
        <v>85.94771241830065</v>
      </c>
    </row>
    <row r="54" spans="1:6" ht="54" customHeight="1">
      <c r="A54" s="27" t="s">
        <v>75</v>
      </c>
      <c r="B54" s="17">
        <v>2248</v>
      </c>
      <c r="C54" s="17"/>
      <c r="D54" s="17">
        <v>2148.1</v>
      </c>
      <c r="E54" s="19">
        <v>87.6</v>
      </c>
      <c r="F54" s="18">
        <f t="shared" si="1"/>
        <v>95.55604982206405</v>
      </c>
    </row>
    <row r="55" spans="1:6" ht="60" customHeight="1">
      <c r="A55" s="26" t="s">
        <v>59</v>
      </c>
      <c r="B55" s="17">
        <v>37</v>
      </c>
      <c r="C55" s="17"/>
      <c r="D55" s="17">
        <v>35.7</v>
      </c>
      <c r="E55" s="19">
        <v>221.8</v>
      </c>
      <c r="F55" s="18">
        <f t="shared" si="1"/>
        <v>96.48648648648648</v>
      </c>
    </row>
    <row r="56" spans="1:6" ht="42" customHeight="1">
      <c r="A56" s="26" t="s">
        <v>76</v>
      </c>
      <c r="B56" s="17">
        <v>125</v>
      </c>
      <c r="C56" s="17"/>
      <c r="D56" s="17">
        <v>90.8</v>
      </c>
      <c r="E56" s="19">
        <v>68.4</v>
      </c>
      <c r="F56" s="18">
        <f t="shared" si="1"/>
        <v>72.63999999999999</v>
      </c>
    </row>
    <row r="57" spans="1:6" ht="24.75" customHeight="1">
      <c r="A57" s="26" t="s">
        <v>77</v>
      </c>
      <c r="B57" s="17">
        <v>1924</v>
      </c>
      <c r="C57" s="17"/>
      <c r="D57" s="17">
        <v>1541.7</v>
      </c>
      <c r="E57" s="17">
        <v>3536.16</v>
      </c>
      <c r="F57" s="18">
        <f t="shared" si="1"/>
        <v>80.12993762993763</v>
      </c>
    </row>
    <row r="58" spans="1:6" ht="18" customHeight="1">
      <c r="A58" s="25" t="s">
        <v>78</v>
      </c>
      <c r="B58" s="9">
        <v>514</v>
      </c>
      <c r="C58" s="9"/>
      <c r="D58" s="9">
        <v>463.6</v>
      </c>
      <c r="E58" s="10"/>
      <c r="F58" s="18">
        <f t="shared" si="1"/>
        <v>90.19455252918289</v>
      </c>
    </row>
    <row r="59" spans="1:6" ht="15">
      <c r="A59" s="25" t="s">
        <v>51</v>
      </c>
      <c r="B59" s="9">
        <f>B7+B13+B18+B23+B27+B33+B37+B39+B42+B46+B58+B31</f>
        <v>352368</v>
      </c>
      <c r="C59" s="9"/>
      <c r="D59" s="9">
        <f>D7+D13+D18+D23+D27+D33+D37+D39+D42+D46+D58</f>
        <v>310183.5999999999</v>
      </c>
      <c r="E59" s="10"/>
      <c r="F59" s="10">
        <f t="shared" si="1"/>
        <v>88.02831131090223</v>
      </c>
    </row>
    <row r="60" spans="1:6" ht="15">
      <c r="A60" s="25" t="s">
        <v>32</v>
      </c>
      <c r="B60" s="9">
        <f>B61+B67+B68+B69</f>
        <v>1697067.7000000002</v>
      </c>
      <c r="C60" s="9">
        <f>C61+C67+C68+C69</f>
        <v>0</v>
      </c>
      <c r="D60" s="9">
        <f>D61+D67+D68+D69</f>
        <v>1214095.0999999999</v>
      </c>
      <c r="E60" s="10"/>
      <c r="F60" s="10">
        <f t="shared" si="1"/>
        <v>71.54075821489029</v>
      </c>
    </row>
    <row r="61" spans="1:6" ht="24.75" customHeight="1">
      <c r="A61" s="31" t="s">
        <v>79</v>
      </c>
      <c r="B61" s="9">
        <f>B63+B64+B65+B66</f>
        <v>1695727.2000000002</v>
      </c>
      <c r="C61" s="9">
        <f>C63+C64+C65+C66</f>
        <v>0</v>
      </c>
      <c r="D61" s="9">
        <f>D63+D64+D65+D66</f>
        <v>1222006.3</v>
      </c>
      <c r="E61" s="10"/>
      <c r="F61" s="10">
        <f t="shared" si="1"/>
        <v>72.06384965694953</v>
      </c>
    </row>
    <row r="62" spans="1:6" ht="24.75" customHeight="1">
      <c r="A62" s="26" t="s">
        <v>80</v>
      </c>
      <c r="B62" s="9">
        <f>B63</f>
        <v>440344</v>
      </c>
      <c r="C62" s="9">
        <f>C63</f>
        <v>0</v>
      </c>
      <c r="D62" s="9">
        <f>D63</f>
        <v>369418</v>
      </c>
      <c r="E62" s="20">
        <f>E63</f>
        <v>0</v>
      </c>
      <c r="F62" s="20">
        <f>F63</f>
        <v>83.89304725396508</v>
      </c>
    </row>
    <row r="63" spans="1:6" ht="21.75" customHeight="1">
      <c r="A63" s="26" t="s">
        <v>86</v>
      </c>
      <c r="B63" s="16">
        <v>440344</v>
      </c>
      <c r="C63" s="16"/>
      <c r="D63" s="16">
        <v>369418</v>
      </c>
      <c r="E63" s="21"/>
      <c r="F63" s="21">
        <f t="shared" si="1"/>
        <v>83.89304725396508</v>
      </c>
    </row>
    <row r="64" spans="1:6" ht="28.5" customHeight="1">
      <c r="A64" s="26" t="s">
        <v>53</v>
      </c>
      <c r="B64" s="16">
        <v>320593.1</v>
      </c>
      <c r="C64" s="16"/>
      <c r="D64" s="16">
        <v>121307.4</v>
      </c>
      <c r="E64" s="21"/>
      <c r="F64" s="21">
        <f t="shared" si="1"/>
        <v>37.838431332427305</v>
      </c>
    </row>
    <row r="65" spans="1:6" ht="21.75" customHeight="1">
      <c r="A65" s="26" t="s">
        <v>81</v>
      </c>
      <c r="B65" s="16">
        <v>924537</v>
      </c>
      <c r="C65" s="16"/>
      <c r="D65" s="16">
        <v>721387.2</v>
      </c>
      <c r="E65" s="21"/>
      <c r="F65" s="21">
        <f t="shared" si="1"/>
        <v>78.02686101259333</v>
      </c>
    </row>
    <row r="66" spans="1:6" ht="15">
      <c r="A66" s="26" t="s">
        <v>34</v>
      </c>
      <c r="B66" s="16">
        <v>10253.1</v>
      </c>
      <c r="C66" s="16"/>
      <c r="D66" s="16">
        <v>9893.7</v>
      </c>
      <c r="E66" s="21"/>
      <c r="F66" s="21">
        <f t="shared" si="1"/>
        <v>96.4947186704509</v>
      </c>
    </row>
    <row r="67" spans="1:6" ht="15">
      <c r="A67" s="26" t="s">
        <v>87</v>
      </c>
      <c r="B67" s="16">
        <v>1340.5</v>
      </c>
      <c r="C67" s="16"/>
      <c r="D67" s="16">
        <v>1341.4</v>
      </c>
      <c r="E67" s="21"/>
      <c r="F67" s="21">
        <f t="shared" si="1"/>
        <v>100.06713912719137</v>
      </c>
    </row>
    <row r="68" spans="1:6" ht="59.25" customHeight="1">
      <c r="A68" s="26" t="s">
        <v>54</v>
      </c>
      <c r="B68" s="16"/>
      <c r="C68" s="16"/>
      <c r="D68" s="16"/>
      <c r="E68" s="21"/>
      <c r="F68" s="21"/>
    </row>
    <row r="69" spans="1:6" ht="35.25" customHeight="1">
      <c r="A69" s="26" t="s">
        <v>56</v>
      </c>
      <c r="B69" s="16"/>
      <c r="C69" s="16"/>
      <c r="D69" s="16">
        <v>-9252.6</v>
      </c>
      <c r="E69" s="21"/>
      <c r="F69" s="21"/>
    </row>
    <row r="70" spans="1:6" ht="15">
      <c r="A70" s="25" t="s">
        <v>20</v>
      </c>
      <c r="B70" s="9">
        <f>B59+B60</f>
        <v>2049435.7000000002</v>
      </c>
      <c r="C70" s="9"/>
      <c r="D70" s="9">
        <f>D59+D60</f>
        <v>1524278.6999999997</v>
      </c>
      <c r="E70" s="10"/>
      <c r="F70" s="10">
        <f>D70/B70*100</f>
        <v>74.37553176223092</v>
      </c>
    </row>
    <row r="71" spans="1:6" ht="15">
      <c r="A71" s="25" t="s">
        <v>21</v>
      </c>
      <c r="B71" s="9"/>
      <c r="C71" s="9"/>
      <c r="D71" s="9"/>
      <c r="E71" s="10"/>
      <c r="F71" s="10"/>
    </row>
    <row r="72" spans="1:6" ht="13.5">
      <c r="A72" s="26" t="s">
        <v>29</v>
      </c>
      <c r="B72" s="17">
        <v>74020.2</v>
      </c>
      <c r="C72" s="17"/>
      <c r="D72" s="17">
        <v>60951.9</v>
      </c>
      <c r="E72" s="18"/>
      <c r="F72" s="18">
        <f>(D72/B72)*100</f>
        <v>82.34495448539724</v>
      </c>
    </row>
    <row r="73" spans="1:6" ht="13.5">
      <c r="A73" s="26" t="s">
        <v>33</v>
      </c>
      <c r="B73" s="17">
        <v>253.9</v>
      </c>
      <c r="C73" s="17"/>
      <c r="D73" s="17">
        <v>89.5</v>
      </c>
      <c r="E73" s="18"/>
      <c r="F73" s="18">
        <f>D73/B73*100</f>
        <v>35.25009846396219</v>
      </c>
    </row>
    <row r="74" spans="1:6" ht="13.5">
      <c r="A74" s="26" t="s">
        <v>30</v>
      </c>
      <c r="B74" s="17">
        <v>11789.9</v>
      </c>
      <c r="C74" s="17"/>
      <c r="D74" s="17">
        <v>9322.4</v>
      </c>
      <c r="E74" s="18"/>
      <c r="F74" s="18">
        <f aca="true" t="shared" si="2" ref="F74:F84">(D74/B74)*100</f>
        <v>79.07106930508317</v>
      </c>
    </row>
    <row r="75" spans="1:6" ht="13.5">
      <c r="A75" s="26" t="s">
        <v>31</v>
      </c>
      <c r="B75" s="17">
        <v>157410.7</v>
      </c>
      <c r="C75" s="17"/>
      <c r="D75" s="17">
        <v>128306.9</v>
      </c>
      <c r="E75" s="18"/>
      <c r="F75" s="18">
        <f t="shared" si="2"/>
        <v>81.51091380700295</v>
      </c>
    </row>
    <row r="76" spans="1:6" ht="13.5">
      <c r="A76" s="26" t="s">
        <v>39</v>
      </c>
      <c r="B76" s="17">
        <v>175096.9</v>
      </c>
      <c r="C76" s="17"/>
      <c r="D76" s="17">
        <v>105394</v>
      </c>
      <c r="E76" s="18"/>
      <c r="F76" s="18">
        <f t="shared" si="2"/>
        <v>60.1918137899643</v>
      </c>
    </row>
    <row r="77" spans="1:6" ht="13.5">
      <c r="A77" s="26" t="s">
        <v>22</v>
      </c>
      <c r="B77" s="17">
        <v>1019322.9</v>
      </c>
      <c r="C77" s="17"/>
      <c r="D77" s="17">
        <v>698959.1</v>
      </c>
      <c r="E77" s="18"/>
      <c r="F77" s="18">
        <f t="shared" si="2"/>
        <v>68.57092095154538</v>
      </c>
    </row>
    <row r="78" spans="1:6" ht="13.5">
      <c r="A78" s="26" t="s">
        <v>38</v>
      </c>
      <c r="B78" s="17">
        <v>90476.1</v>
      </c>
      <c r="C78" s="17"/>
      <c r="D78" s="17">
        <v>74821.8</v>
      </c>
      <c r="E78" s="18"/>
      <c r="F78" s="18">
        <f t="shared" si="2"/>
        <v>82.69786164523006</v>
      </c>
    </row>
    <row r="79" spans="1:6" ht="13.5" hidden="1">
      <c r="A79" s="26" t="s">
        <v>37</v>
      </c>
      <c r="B79" s="17"/>
      <c r="C79" s="17"/>
      <c r="D79" s="17"/>
      <c r="E79" s="18"/>
      <c r="F79" s="18"/>
    </row>
    <row r="80" spans="1:6" ht="13.5" hidden="1">
      <c r="A80" s="26" t="s">
        <v>37</v>
      </c>
      <c r="B80" s="17">
        <v>0</v>
      </c>
      <c r="C80" s="17"/>
      <c r="D80" s="17">
        <v>0</v>
      </c>
      <c r="E80" s="18"/>
      <c r="F80" s="18"/>
    </row>
    <row r="81" spans="1:6" ht="13.5">
      <c r="A81" s="26" t="s">
        <v>23</v>
      </c>
      <c r="B81" s="17">
        <v>486457</v>
      </c>
      <c r="C81" s="17"/>
      <c r="D81" s="17">
        <v>371663.2</v>
      </c>
      <c r="E81" s="18"/>
      <c r="F81" s="18">
        <f t="shared" si="2"/>
        <v>76.40206636968941</v>
      </c>
    </row>
    <row r="82" spans="1:6" ht="13.5">
      <c r="A82" s="26" t="s">
        <v>46</v>
      </c>
      <c r="B82" s="17">
        <v>33963.9</v>
      </c>
      <c r="C82" s="17"/>
      <c r="D82" s="17">
        <v>27539.5</v>
      </c>
      <c r="E82" s="18"/>
      <c r="F82" s="18">
        <f t="shared" si="2"/>
        <v>81.08462220180839</v>
      </c>
    </row>
    <row r="83" spans="1:6" ht="13.5">
      <c r="A83" s="26" t="s">
        <v>47</v>
      </c>
      <c r="B83" s="17">
        <v>9773.4</v>
      </c>
      <c r="C83" s="17"/>
      <c r="D83" s="17">
        <v>8138.8</v>
      </c>
      <c r="E83" s="18"/>
      <c r="F83" s="18">
        <f t="shared" si="2"/>
        <v>83.27501176663188</v>
      </c>
    </row>
    <row r="84" spans="1:6" ht="13.5">
      <c r="A84" s="26" t="s">
        <v>48</v>
      </c>
      <c r="B84" s="17">
        <v>26</v>
      </c>
      <c r="C84" s="17"/>
      <c r="D84" s="17">
        <v>21.3</v>
      </c>
      <c r="E84" s="18"/>
      <c r="F84" s="18">
        <f t="shared" si="2"/>
        <v>81.92307692307692</v>
      </c>
    </row>
    <row r="85" spans="1:7" ht="15">
      <c r="A85" s="25" t="s">
        <v>24</v>
      </c>
      <c r="B85" s="9">
        <f>SUM(B72:B84)</f>
        <v>2058590.9</v>
      </c>
      <c r="C85" s="9">
        <f>SUM(C72:C84)</f>
        <v>0</v>
      </c>
      <c r="D85" s="9">
        <f>SUM(D72:D84)</f>
        <v>1485208.4000000001</v>
      </c>
      <c r="E85" s="10">
        <f>SUM(E72:E84)</f>
        <v>0</v>
      </c>
      <c r="F85" s="10">
        <f>D85/B85*100</f>
        <v>72.14684568944709</v>
      </c>
      <c r="G85" s="32"/>
    </row>
    <row r="86" spans="1:6" ht="15">
      <c r="A86" s="50"/>
      <c r="B86" s="51"/>
      <c r="C86" s="51"/>
      <c r="D86" s="52"/>
      <c r="E86" s="53"/>
      <c r="F86" s="53"/>
    </row>
    <row r="87" spans="1:4" ht="23.25">
      <c r="A87" s="33" t="s">
        <v>7</v>
      </c>
      <c r="B87" s="34">
        <f>B85-B70</f>
        <v>9155.19999999972</v>
      </c>
      <c r="C87" s="55"/>
      <c r="D87" s="54">
        <f>D85-D70</f>
        <v>-39070.29999999958</v>
      </c>
    </row>
    <row r="88" spans="1:4" ht="24">
      <c r="A88" s="37" t="s">
        <v>8</v>
      </c>
      <c r="B88" s="38">
        <f>B89+B92+B95</f>
        <v>9155.2</v>
      </c>
      <c r="C88" s="38">
        <f>C89+C92+C95</f>
        <v>0</v>
      </c>
      <c r="D88" s="38">
        <f>D89+D92+D95</f>
        <v>-7506</v>
      </c>
    </row>
    <row r="89" spans="1:4" ht="13.5">
      <c r="A89" s="33" t="s">
        <v>9</v>
      </c>
      <c r="B89" s="40">
        <f>B90+B91</f>
        <v>19155.2</v>
      </c>
      <c r="C89" s="56"/>
      <c r="D89" s="41">
        <v>0</v>
      </c>
    </row>
    <row r="90" spans="1:4" ht="24">
      <c r="A90" s="26" t="s">
        <v>114</v>
      </c>
      <c r="B90" s="42">
        <v>19155.2</v>
      </c>
      <c r="C90" s="57"/>
      <c r="D90" s="43">
        <v>0</v>
      </c>
    </row>
    <row r="91" spans="1:4" ht="24">
      <c r="A91" s="26" t="s">
        <v>115</v>
      </c>
      <c r="B91" s="38"/>
      <c r="C91" s="58"/>
      <c r="D91" s="44"/>
    </row>
    <row r="92" spans="1:4" ht="23.25">
      <c r="A92" s="33" t="s">
        <v>55</v>
      </c>
      <c r="B92" s="45">
        <f>B93+B94</f>
        <v>-10000</v>
      </c>
      <c r="C92" s="55"/>
      <c r="D92" s="46">
        <f>D93+D94</f>
        <v>-7506</v>
      </c>
    </row>
    <row r="93" spans="1:10" ht="36">
      <c r="A93" s="26" t="s">
        <v>116</v>
      </c>
      <c r="B93" s="38">
        <v>0</v>
      </c>
      <c r="C93" s="58"/>
      <c r="D93" s="44">
        <v>0</v>
      </c>
      <c r="J93" s="22" t="s">
        <v>100</v>
      </c>
    </row>
    <row r="94" spans="1:4" ht="36">
      <c r="A94" s="26" t="s">
        <v>117</v>
      </c>
      <c r="B94" s="38">
        <v>-10000</v>
      </c>
      <c r="C94" s="58"/>
      <c r="D94" s="44">
        <v>-7506</v>
      </c>
    </row>
    <row r="95" spans="1:4" ht="23.25">
      <c r="A95" s="25" t="s">
        <v>82</v>
      </c>
      <c r="B95" s="34">
        <v>0</v>
      </c>
      <c r="C95" s="58"/>
      <c r="D95" s="47">
        <v>0</v>
      </c>
    </row>
    <row r="96" spans="1:4" ht="23.25">
      <c r="A96" s="33" t="s">
        <v>14</v>
      </c>
      <c r="B96" s="34">
        <f>B87-B88</f>
        <v>-2.801243681460619E-10</v>
      </c>
      <c r="C96" s="59"/>
      <c r="D96" s="47">
        <f>D87-D88</f>
        <v>-31564.29999999958</v>
      </c>
    </row>
    <row r="97" ht="29.25" customHeight="1"/>
    <row r="98" ht="12.75">
      <c r="A98" s="60"/>
    </row>
    <row r="99" ht="27.75" customHeight="1"/>
  </sheetData>
  <sheetProtection/>
  <mergeCells count="5">
    <mergeCell ref="A1:F1"/>
    <mergeCell ref="A2:A5"/>
    <mergeCell ref="B2:B5"/>
    <mergeCell ref="D2:D5"/>
    <mergeCell ref="F2:F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60">
      <selection activeCell="H75" sqref="H75"/>
    </sheetView>
  </sheetViews>
  <sheetFormatPr defaultColWidth="9.00390625" defaultRowHeight="12.75"/>
  <cols>
    <col min="1" max="1" width="49.50390625" style="48" customWidth="1"/>
    <col min="2" max="2" width="15.375" style="49" customWidth="1"/>
    <col min="3" max="3" width="15.375" style="49" hidden="1" customWidth="1"/>
    <col min="4" max="4" width="17.00390625" style="35" customWidth="1"/>
    <col min="5" max="5" width="13.875" style="36" hidden="1" customWidth="1"/>
    <col min="6" max="6" width="13.625" style="36" customWidth="1"/>
    <col min="7" max="7" width="9.125" style="22" customWidth="1"/>
    <col min="8" max="16384" width="8.875" style="22" customWidth="1"/>
  </cols>
  <sheetData>
    <row r="1" spans="1:6" ht="39" customHeight="1" thickBot="1">
      <c r="A1" s="105" t="s">
        <v>120</v>
      </c>
      <c r="B1" s="105"/>
      <c r="C1" s="105"/>
      <c r="D1" s="105"/>
      <c r="E1" s="105"/>
      <c r="F1" s="105"/>
    </row>
    <row r="2" spans="1:6" ht="12.75" customHeight="1">
      <c r="A2" s="102" t="s">
        <v>15</v>
      </c>
      <c r="B2" s="106" t="s">
        <v>95</v>
      </c>
      <c r="C2" s="1"/>
      <c r="D2" s="109" t="s">
        <v>121</v>
      </c>
      <c r="E2" s="2"/>
      <c r="F2" s="112" t="s">
        <v>0</v>
      </c>
    </row>
    <row r="3" spans="1:6" ht="12.75" customHeight="1">
      <c r="A3" s="103"/>
      <c r="B3" s="107"/>
      <c r="C3" s="3"/>
      <c r="D3" s="110"/>
      <c r="E3" s="4"/>
      <c r="F3" s="113"/>
    </row>
    <row r="4" spans="1:6" ht="12.75">
      <c r="A4" s="103"/>
      <c r="B4" s="107"/>
      <c r="C4" s="3"/>
      <c r="D4" s="110"/>
      <c r="E4" s="4"/>
      <c r="F4" s="113"/>
    </row>
    <row r="5" spans="1:6" ht="26.25" customHeight="1">
      <c r="A5" s="104"/>
      <c r="B5" s="108"/>
      <c r="C5" s="5"/>
      <c r="D5" s="111"/>
      <c r="E5" s="6"/>
      <c r="F5" s="114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B8+B9+B10+B11</f>
        <v>225374</v>
      </c>
      <c r="C7" s="9"/>
      <c r="D7" s="9">
        <f>D8+D9+D10+D11+D12</f>
        <v>210092.99999999997</v>
      </c>
      <c r="E7" s="10"/>
      <c r="F7" s="11">
        <f aca="true" t="shared" si="0" ref="F7:F17">(D7/B7)*100</f>
        <v>93.21971478520148</v>
      </c>
    </row>
    <row r="8" spans="1:6" ht="60" customHeight="1">
      <c r="A8" s="26" t="s">
        <v>50</v>
      </c>
      <c r="B8" s="12">
        <v>223284</v>
      </c>
      <c r="C8" s="12"/>
      <c r="D8" s="12">
        <v>208275.6</v>
      </c>
      <c r="E8" s="13"/>
      <c r="F8" s="13">
        <f t="shared" si="0"/>
        <v>93.2783361100661</v>
      </c>
    </row>
    <row r="9" spans="1:6" ht="93" customHeight="1">
      <c r="A9" s="26" t="s">
        <v>40</v>
      </c>
      <c r="B9" s="12">
        <v>106</v>
      </c>
      <c r="C9" s="12"/>
      <c r="D9" s="12">
        <v>60.3</v>
      </c>
      <c r="E9" s="13"/>
      <c r="F9" s="13">
        <f t="shared" si="0"/>
        <v>56.88679245283018</v>
      </c>
    </row>
    <row r="10" spans="1:6" ht="36.75" customHeight="1">
      <c r="A10" s="26" t="s">
        <v>41</v>
      </c>
      <c r="B10" s="12">
        <v>1884</v>
      </c>
      <c r="C10" s="12"/>
      <c r="D10" s="12">
        <v>1825</v>
      </c>
      <c r="E10" s="13"/>
      <c r="F10" s="13">
        <f t="shared" si="0"/>
        <v>96.86836518046708</v>
      </c>
    </row>
    <row r="11" spans="1:6" ht="72">
      <c r="A11" s="26" t="s">
        <v>58</v>
      </c>
      <c r="B11" s="12">
        <v>100</v>
      </c>
      <c r="C11" s="12"/>
      <c r="D11" s="12">
        <v>26.8</v>
      </c>
      <c r="E11" s="13"/>
      <c r="F11" s="13">
        <f t="shared" si="0"/>
        <v>26.8</v>
      </c>
    </row>
    <row r="12" spans="1:6" ht="59.25" customHeight="1">
      <c r="A12" s="26" t="s">
        <v>97</v>
      </c>
      <c r="B12" s="12"/>
      <c r="C12" s="12"/>
      <c r="D12" s="12">
        <v>-94.7</v>
      </c>
      <c r="E12" s="13"/>
      <c r="F12" s="13"/>
    </row>
    <row r="13" spans="1:6" ht="23.25">
      <c r="A13" s="25" t="s">
        <v>1</v>
      </c>
      <c r="B13" s="14">
        <f>B14+B15+B16+B17</f>
        <v>9157</v>
      </c>
      <c r="C13" s="14"/>
      <c r="D13" s="14">
        <f>D14+D15+D16+D17</f>
        <v>8359.900000000001</v>
      </c>
      <c r="E13" s="15"/>
      <c r="F13" s="15">
        <f t="shared" si="0"/>
        <v>91.2951840122311</v>
      </c>
    </row>
    <row r="14" spans="1:6" ht="48">
      <c r="A14" s="26" t="s">
        <v>2</v>
      </c>
      <c r="B14" s="12">
        <v>4103</v>
      </c>
      <c r="C14" s="12"/>
      <c r="D14" s="12">
        <v>3799.7</v>
      </c>
      <c r="E14" s="13"/>
      <c r="F14" s="13">
        <f t="shared" si="0"/>
        <v>92.6078479161589</v>
      </c>
    </row>
    <row r="15" spans="1:6" ht="74.25" customHeight="1">
      <c r="A15" s="26" t="s">
        <v>3</v>
      </c>
      <c r="B15" s="12">
        <v>29</v>
      </c>
      <c r="C15" s="12"/>
      <c r="D15" s="12">
        <v>28</v>
      </c>
      <c r="E15" s="13"/>
      <c r="F15" s="13">
        <f t="shared" si="0"/>
        <v>96.55172413793103</v>
      </c>
    </row>
    <row r="16" spans="1:6" ht="48">
      <c r="A16" s="26" t="s">
        <v>57</v>
      </c>
      <c r="B16" s="12">
        <v>5574</v>
      </c>
      <c r="C16" s="12"/>
      <c r="D16" s="12">
        <v>5104.5</v>
      </c>
      <c r="E16" s="13"/>
      <c r="F16" s="13">
        <f t="shared" si="0"/>
        <v>91.57696447793326</v>
      </c>
    </row>
    <row r="17" spans="1:6" ht="48">
      <c r="A17" s="26" t="s">
        <v>4</v>
      </c>
      <c r="B17" s="12">
        <v>-549</v>
      </c>
      <c r="C17" s="12"/>
      <c r="D17" s="12">
        <v>-572.3</v>
      </c>
      <c r="E17" s="13"/>
      <c r="F17" s="13">
        <f t="shared" si="0"/>
        <v>104.2440801457195</v>
      </c>
    </row>
    <row r="18" spans="1:6" ht="15">
      <c r="A18" s="25" t="s">
        <v>16</v>
      </c>
      <c r="B18" s="9">
        <f>B20+B21+B22+B19</f>
        <v>36090</v>
      </c>
      <c r="C18" s="9"/>
      <c r="D18" s="9">
        <f>D20+D21+D22+D19</f>
        <v>35347.7</v>
      </c>
      <c r="E18" s="10"/>
      <c r="F18" s="11">
        <f>(D18/B18)*100</f>
        <v>97.94319756165142</v>
      </c>
    </row>
    <row r="19" spans="1:6" ht="24">
      <c r="A19" s="26" t="s">
        <v>88</v>
      </c>
      <c r="B19" s="12">
        <v>15250</v>
      </c>
      <c r="C19" s="12"/>
      <c r="D19" s="12">
        <v>14964.2</v>
      </c>
      <c r="E19" s="10"/>
      <c r="F19" s="18">
        <f>D19/B19*100</f>
        <v>98.12590163934428</v>
      </c>
    </row>
    <row r="20" spans="1:6" ht="24">
      <c r="A20" s="26" t="s">
        <v>26</v>
      </c>
      <c r="B20" s="12">
        <v>20352</v>
      </c>
      <c r="C20" s="12"/>
      <c r="D20" s="12">
        <v>20015.2</v>
      </c>
      <c r="E20" s="13"/>
      <c r="F20" s="13">
        <f>(D20/B20)*100</f>
        <v>98.34512578616352</v>
      </c>
    </row>
    <row r="21" spans="1:6" ht="12.75">
      <c r="A21" s="26" t="s">
        <v>42</v>
      </c>
      <c r="B21" s="12">
        <v>30</v>
      </c>
      <c r="C21" s="12"/>
      <c r="D21" s="12">
        <v>-10.5</v>
      </c>
      <c r="E21" s="13"/>
      <c r="F21" s="13">
        <v>0</v>
      </c>
    </row>
    <row r="22" spans="1:6" ht="25.5" customHeight="1">
      <c r="A22" s="26" t="s">
        <v>60</v>
      </c>
      <c r="B22" s="12">
        <v>458</v>
      </c>
      <c r="C22" s="12"/>
      <c r="D22" s="12">
        <v>378.8</v>
      </c>
      <c r="E22" s="13"/>
      <c r="F22" s="13">
        <f>(D22/B22)*100</f>
        <v>82.70742358078603</v>
      </c>
    </row>
    <row r="23" spans="1:6" ht="15">
      <c r="A23" s="25" t="s">
        <v>17</v>
      </c>
      <c r="B23" s="9">
        <f>B24+B26+B25</f>
        <v>23538</v>
      </c>
      <c r="C23" s="9"/>
      <c r="D23" s="9">
        <f>D24+D26+D25</f>
        <v>21500.5</v>
      </c>
      <c r="E23" s="10"/>
      <c r="F23" s="10">
        <f>(D23/B23)*100</f>
        <v>91.3437845186507</v>
      </c>
    </row>
    <row r="24" spans="1:6" ht="15" customHeight="1">
      <c r="A24" s="26" t="s">
        <v>61</v>
      </c>
      <c r="B24" s="12">
        <v>4450</v>
      </c>
      <c r="C24" s="12"/>
      <c r="D24" s="12">
        <v>3650.3</v>
      </c>
      <c r="E24" s="13"/>
      <c r="F24" s="13">
        <f>(D24/B24)*100</f>
        <v>82.02921348314607</v>
      </c>
    </row>
    <row r="25" spans="1:6" ht="12.75">
      <c r="A25" s="26" t="s">
        <v>5</v>
      </c>
      <c r="B25" s="12">
        <v>1428</v>
      </c>
      <c r="C25" s="12"/>
      <c r="D25" s="12">
        <v>1294.4</v>
      </c>
      <c r="E25" s="13"/>
      <c r="F25" s="13">
        <f>(D25/B25)*100</f>
        <v>90.64425770308124</v>
      </c>
    </row>
    <row r="26" spans="1:6" ht="13.5" customHeight="1">
      <c r="A26" s="27" t="s">
        <v>18</v>
      </c>
      <c r="B26" s="12">
        <v>17660</v>
      </c>
      <c r="C26" s="12"/>
      <c r="D26" s="12">
        <v>16555.8</v>
      </c>
      <c r="E26" s="13"/>
      <c r="F26" s="13">
        <f>(D26/B26)*100</f>
        <v>93.74745186862967</v>
      </c>
    </row>
    <row r="27" spans="1:6" ht="15">
      <c r="A27" s="25" t="s">
        <v>19</v>
      </c>
      <c r="B27" s="9">
        <f>B28+B30+B29</f>
        <v>10700</v>
      </c>
      <c r="C27" s="9">
        <f>C28+C30</f>
        <v>0</v>
      </c>
      <c r="D27" s="9">
        <f>D28+D30+D29</f>
        <v>10252.7</v>
      </c>
      <c r="E27" s="10">
        <f>E28+E30</f>
        <v>0</v>
      </c>
      <c r="F27" s="10">
        <f>F28</f>
        <v>98.31722054380666</v>
      </c>
    </row>
    <row r="28" spans="1:6" ht="42" customHeight="1">
      <c r="A28" s="28" t="s">
        <v>62</v>
      </c>
      <c r="B28" s="12">
        <v>6620</v>
      </c>
      <c r="C28" s="12"/>
      <c r="D28" s="12">
        <v>6508.6</v>
      </c>
      <c r="E28" s="13"/>
      <c r="F28" s="13">
        <f>(D28/B28)*100</f>
        <v>98.31722054380666</v>
      </c>
    </row>
    <row r="29" spans="1:6" ht="59.25" customHeight="1">
      <c r="A29" s="26" t="s">
        <v>98</v>
      </c>
      <c r="B29" s="12">
        <v>7</v>
      </c>
      <c r="C29" s="12"/>
      <c r="D29" s="12">
        <v>6.2</v>
      </c>
      <c r="E29" s="13"/>
      <c r="F29" s="13">
        <f>(D29/B29)*100</f>
        <v>88.57142857142858</v>
      </c>
    </row>
    <row r="30" spans="1:6" ht="48.75" customHeight="1">
      <c r="A30" s="28" t="s">
        <v>85</v>
      </c>
      <c r="B30" s="12">
        <v>4073</v>
      </c>
      <c r="C30" s="12"/>
      <c r="D30" s="12">
        <v>3737.9</v>
      </c>
      <c r="E30" s="13"/>
      <c r="F30" s="13">
        <f>(D30/B30)*100</f>
        <v>91.77264915295851</v>
      </c>
    </row>
    <row r="31" spans="1:6" ht="24" customHeight="1" hidden="1">
      <c r="A31" s="29" t="s">
        <v>83</v>
      </c>
      <c r="B31" s="14">
        <f>B32</f>
        <v>0</v>
      </c>
      <c r="C31" s="14"/>
      <c r="D31" s="14">
        <f>D32</f>
        <v>0</v>
      </c>
      <c r="E31" s="15"/>
      <c r="F31" s="15"/>
    </row>
    <row r="32" spans="1:6" ht="37.5" customHeight="1" hidden="1">
      <c r="A32" s="27" t="s">
        <v>84</v>
      </c>
      <c r="B32" s="12">
        <v>0</v>
      </c>
      <c r="C32" s="12"/>
      <c r="D32" s="12">
        <v>0</v>
      </c>
      <c r="E32" s="13"/>
      <c r="F32" s="13"/>
    </row>
    <row r="33" spans="1:6" ht="24">
      <c r="A33" s="25" t="s">
        <v>27</v>
      </c>
      <c r="B33" s="9">
        <f>B34+B35+B36</f>
        <v>24226</v>
      </c>
      <c r="C33" s="9"/>
      <c r="D33" s="9">
        <f>D34+D35+D36</f>
        <v>22460.9</v>
      </c>
      <c r="E33" s="10"/>
      <c r="F33" s="10">
        <f>(D33/B33)*100</f>
        <v>92.71402625278627</v>
      </c>
    </row>
    <row r="34" spans="1:6" ht="69.75" customHeight="1">
      <c r="A34" s="26" t="s">
        <v>43</v>
      </c>
      <c r="B34" s="12">
        <v>22891</v>
      </c>
      <c r="C34" s="12"/>
      <c r="D34" s="12">
        <v>21171.7</v>
      </c>
      <c r="E34" s="13"/>
      <c r="F34" s="13">
        <f>(D34/B34)*100</f>
        <v>92.4891878904373</v>
      </c>
    </row>
    <row r="35" spans="1:6" ht="24.75" customHeight="1" hidden="1">
      <c r="A35" s="27" t="s">
        <v>64</v>
      </c>
      <c r="B35" s="12">
        <v>0</v>
      </c>
      <c r="C35" s="12"/>
      <c r="D35" s="12">
        <v>0</v>
      </c>
      <c r="E35" s="13"/>
      <c r="F35" s="13">
        <v>0</v>
      </c>
    </row>
    <row r="36" spans="1:6" ht="69" customHeight="1">
      <c r="A36" s="26" t="s">
        <v>65</v>
      </c>
      <c r="B36" s="12">
        <v>1335</v>
      </c>
      <c r="C36" s="12"/>
      <c r="D36" s="12">
        <v>1289.2</v>
      </c>
      <c r="E36" s="13"/>
      <c r="F36" s="13">
        <f>D36/B36*100</f>
        <v>96.5692883895131</v>
      </c>
    </row>
    <row r="37" spans="1:6" ht="15">
      <c r="A37" s="25" t="s">
        <v>28</v>
      </c>
      <c r="B37" s="9">
        <f>B38</f>
        <v>2155</v>
      </c>
      <c r="C37" s="9"/>
      <c r="D37" s="9">
        <f>D38</f>
        <v>2025.4</v>
      </c>
      <c r="E37" s="10"/>
      <c r="F37" s="10">
        <f>(D37/B37)*100</f>
        <v>93.9860788863109</v>
      </c>
    </row>
    <row r="38" spans="1:6" ht="12.75" customHeight="1">
      <c r="A38" s="26" t="s">
        <v>49</v>
      </c>
      <c r="B38" s="12">
        <v>2155</v>
      </c>
      <c r="C38" s="12"/>
      <c r="D38" s="12">
        <v>2025.4</v>
      </c>
      <c r="E38" s="13"/>
      <c r="F38" s="13">
        <f>(D38/B38)*100</f>
        <v>93.9860788863109</v>
      </c>
    </row>
    <row r="39" spans="1:6" ht="24">
      <c r="A39" s="25" t="s">
        <v>44</v>
      </c>
      <c r="B39" s="9">
        <f>B40+B41</f>
        <v>11926</v>
      </c>
      <c r="C39" s="9"/>
      <c r="D39" s="9">
        <f>D40+D41</f>
        <v>21595.1</v>
      </c>
      <c r="E39" s="10"/>
      <c r="F39" s="10">
        <f>D39/B39*100</f>
        <v>181.0758007714238</v>
      </c>
    </row>
    <row r="40" spans="1:6" ht="18" customHeight="1">
      <c r="A40" s="27" t="s">
        <v>66</v>
      </c>
      <c r="B40" s="17">
        <v>78</v>
      </c>
      <c r="C40" s="17"/>
      <c r="D40" s="17">
        <v>76.1</v>
      </c>
      <c r="E40" s="18"/>
      <c r="F40" s="18">
        <f>D40/B40*100</f>
        <v>97.56410256410255</v>
      </c>
    </row>
    <row r="41" spans="1:6" ht="15" customHeight="1">
      <c r="A41" s="26" t="s">
        <v>67</v>
      </c>
      <c r="B41" s="17">
        <v>11848</v>
      </c>
      <c r="C41" s="17"/>
      <c r="D41" s="17">
        <v>21519</v>
      </c>
      <c r="E41" s="18"/>
      <c r="F41" s="18">
        <f>D41/B41*100</f>
        <v>181.62559081701554</v>
      </c>
    </row>
    <row r="42" spans="1:6" ht="24">
      <c r="A42" s="25" t="s">
        <v>35</v>
      </c>
      <c r="B42" s="9">
        <f>B43+B44+B45</f>
        <v>2061</v>
      </c>
      <c r="C42" s="9"/>
      <c r="D42" s="9">
        <f>D43+D44+D45</f>
        <v>1907.6999999999998</v>
      </c>
      <c r="E42" s="10"/>
      <c r="F42" s="10">
        <f>(D42/B42)*100</f>
        <v>92.56186317321688</v>
      </c>
    </row>
    <row r="43" spans="1:6" ht="21" customHeight="1">
      <c r="A43" s="26" t="s">
        <v>68</v>
      </c>
      <c r="B43" s="17">
        <v>788</v>
      </c>
      <c r="C43" s="17"/>
      <c r="D43" s="17">
        <v>775.4</v>
      </c>
      <c r="E43" s="18"/>
      <c r="F43" s="18">
        <f>D43/B43*100</f>
        <v>98.40101522842639</v>
      </c>
    </row>
    <row r="44" spans="1:6" ht="74.25" customHeight="1">
      <c r="A44" s="30" t="s">
        <v>69</v>
      </c>
      <c r="B44" s="17">
        <v>227</v>
      </c>
      <c r="C44" s="17"/>
      <c r="D44" s="17">
        <v>152.7</v>
      </c>
      <c r="E44" s="18"/>
      <c r="F44" s="18">
        <f>D44/B44*100</f>
        <v>67.26872246696036</v>
      </c>
    </row>
    <row r="45" spans="1:6" ht="30" customHeight="1">
      <c r="A45" s="26" t="s">
        <v>70</v>
      </c>
      <c r="B45" s="17">
        <v>1046</v>
      </c>
      <c r="C45" s="17"/>
      <c r="D45" s="17">
        <v>979.6</v>
      </c>
      <c r="E45" s="18"/>
      <c r="F45" s="18">
        <f>D45/B45*100</f>
        <v>93.65200764818356</v>
      </c>
    </row>
    <row r="46" spans="1:6" ht="15">
      <c r="A46" s="25" t="s">
        <v>36</v>
      </c>
      <c r="B46" s="9">
        <f>SUM(B47:B57)</f>
        <v>6622</v>
      </c>
      <c r="C46" s="9"/>
      <c r="D46" s="9">
        <f>SUM(D47:D57)</f>
        <v>6367.199999999999</v>
      </c>
      <c r="E46" s="10"/>
      <c r="F46" s="10">
        <f>(D46/B46)*100</f>
        <v>96.15221987315009</v>
      </c>
    </row>
    <row r="47" spans="1:6" ht="33.75" customHeight="1">
      <c r="A47" s="27" t="s">
        <v>71</v>
      </c>
      <c r="B47" s="17">
        <v>70</v>
      </c>
      <c r="C47" s="17"/>
      <c r="D47" s="17">
        <v>68.4</v>
      </c>
      <c r="E47" s="19">
        <v>51</v>
      </c>
      <c r="F47" s="18">
        <f>(D47/B47)*100</f>
        <v>97.71428571428572</v>
      </c>
    </row>
    <row r="48" spans="1:6" ht="51" customHeight="1">
      <c r="A48" s="26" t="s">
        <v>72</v>
      </c>
      <c r="B48" s="17">
        <v>30</v>
      </c>
      <c r="C48" s="17"/>
      <c r="D48" s="17">
        <v>30</v>
      </c>
      <c r="E48" s="19">
        <v>22</v>
      </c>
      <c r="F48" s="18">
        <v>0</v>
      </c>
    </row>
    <row r="49" spans="1:6" ht="48" customHeight="1">
      <c r="A49" s="26" t="s">
        <v>6</v>
      </c>
      <c r="B49" s="17">
        <v>376</v>
      </c>
      <c r="C49" s="17"/>
      <c r="D49" s="17">
        <v>371</v>
      </c>
      <c r="E49" s="19">
        <v>71</v>
      </c>
      <c r="F49" s="18">
        <f>(D49/B49)*100</f>
        <v>98.67021276595744</v>
      </c>
    </row>
    <row r="50" spans="1:6" ht="24" customHeight="1" hidden="1">
      <c r="A50" s="26" t="s">
        <v>52</v>
      </c>
      <c r="B50" s="17">
        <v>8</v>
      </c>
      <c r="C50" s="17"/>
      <c r="D50" s="17">
        <v>7.6</v>
      </c>
      <c r="E50" s="19">
        <v>0</v>
      </c>
      <c r="F50" s="18">
        <v>0</v>
      </c>
    </row>
    <row r="51" spans="1:6" ht="99" customHeight="1">
      <c r="A51" s="26" t="s">
        <v>73</v>
      </c>
      <c r="B51" s="17">
        <v>122</v>
      </c>
      <c r="C51" s="17"/>
      <c r="D51" s="17">
        <v>102.4</v>
      </c>
      <c r="E51" s="19">
        <v>121.2</v>
      </c>
      <c r="F51" s="18">
        <f aca="true" t="shared" si="1" ref="F51:F67">D51/B51*100</f>
        <v>83.93442622950819</v>
      </c>
    </row>
    <row r="52" spans="1:6" ht="68.25" customHeight="1">
      <c r="A52" s="26" t="s">
        <v>99</v>
      </c>
      <c r="B52" s="17">
        <v>1334</v>
      </c>
      <c r="C52" s="17"/>
      <c r="D52" s="17">
        <v>1329.5</v>
      </c>
      <c r="E52" s="19">
        <v>887.3</v>
      </c>
      <c r="F52" s="18">
        <f t="shared" si="1"/>
        <v>99.66266866566717</v>
      </c>
    </row>
    <row r="53" spans="1:6" ht="27" customHeight="1">
      <c r="A53" s="26" t="s">
        <v>74</v>
      </c>
      <c r="B53" s="17">
        <v>193</v>
      </c>
      <c r="C53" s="17"/>
      <c r="D53" s="17">
        <v>191.9</v>
      </c>
      <c r="E53" s="19">
        <v>347.5</v>
      </c>
      <c r="F53" s="18">
        <f t="shared" si="1"/>
        <v>99.43005181347151</v>
      </c>
    </row>
    <row r="54" spans="1:6" ht="54" customHeight="1">
      <c r="A54" s="27" t="s">
        <v>75</v>
      </c>
      <c r="B54" s="17">
        <v>2448</v>
      </c>
      <c r="C54" s="17"/>
      <c r="D54" s="17">
        <v>2435.6</v>
      </c>
      <c r="E54" s="19">
        <v>87.6</v>
      </c>
      <c r="F54" s="18">
        <f t="shared" si="1"/>
        <v>99.49346405228758</v>
      </c>
    </row>
    <row r="55" spans="1:6" ht="60" customHeight="1">
      <c r="A55" s="26" t="s">
        <v>59</v>
      </c>
      <c r="B55" s="17">
        <v>62</v>
      </c>
      <c r="C55" s="17"/>
      <c r="D55" s="17">
        <v>61.2</v>
      </c>
      <c r="E55" s="19">
        <v>221.8</v>
      </c>
      <c r="F55" s="18">
        <f t="shared" si="1"/>
        <v>98.70967741935485</v>
      </c>
    </row>
    <row r="56" spans="1:6" ht="42" customHeight="1">
      <c r="A56" s="26" t="s">
        <v>76</v>
      </c>
      <c r="B56" s="17">
        <v>125</v>
      </c>
      <c r="C56" s="17"/>
      <c r="D56" s="17">
        <v>102.2</v>
      </c>
      <c r="E56" s="19">
        <v>68.4</v>
      </c>
      <c r="F56" s="18">
        <f t="shared" si="1"/>
        <v>81.76</v>
      </c>
    </row>
    <row r="57" spans="1:6" ht="24.75" customHeight="1">
      <c r="A57" s="26" t="s">
        <v>77</v>
      </c>
      <c r="B57" s="17">
        <v>1854</v>
      </c>
      <c r="C57" s="17"/>
      <c r="D57" s="17">
        <v>1667.4</v>
      </c>
      <c r="E57" s="17">
        <v>3536.16</v>
      </c>
      <c r="F57" s="18">
        <f t="shared" si="1"/>
        <v>89.93527508090615</v>
      </c>
    </row>
    <row r="58" spans="1:6" ht="18" customHeight="1">
      <c r="A58" s="25" t="s">
        <v>78</v>
      </c>
      <c r="B58" s="9">
        <v>519</v>
      </c>
      <c r="C58" s="9"/>
      <c r="D58" s="9">
        <v>517.3</v>
      </c>
      <c r="E58" s="10"/>
      <c r="F58" s="18">
        <f t="shared" si="1"/>
        <v>99.67244701348747</v>
      </c>
    </row>
    <row r="59" spans="1:6" ht="15">
      <c r="A59" s="25" t="s">
        <v>51</v>
      </c>
      <c r="B59" s="9">
        <f>B7+B13+B18+B23+B27+B33+B37+B39+B42+B46+B58+B31</f>
        <v>352368</v>
      </c>
      <c r="C59" s="9"/>
      <c r="D59" s="9">
        <f>D7+D13+D18+D23+D27+D33+D37+D39+D42+D46+D58</f>
        <v>340427.4</v>
      </c>
      <c r="E59" s="10"/>
      <c r="F59" s="10">
        <f t="shared" si="1"/>
        <v>96.61132679471463</v>
      </c>
    </row>
    <row r="60" spans="1:6" ht="15">
      <c r="A60" s="25" t="s">
        <v>32</v>
      </c>
      <c r="B60" s="9">
        <f>B61+B67+B68+B69</f>
        <v>1697170.4</v>
      </c>
      <c r="C60" s="9">
        <f>C61+C67+C68+C69</f>
        <v>0</v>
      </c>
      <c r="D60" s="9">
        <f>D61+D67+D68+D69</f>
        <v>1366669.9</v>
      </c>
      <c r="E60" s="10"/>
      <c r="F60" s="10">
        <f t="shared" si="1"/>
        <v>80.52638085132759</v>
      </c>
    </row>
    <row r="61" spans="1:6" ht="24.75" customHeight="1">
      <c r="A61" s="31" t="s">
        <v>79</v>
      </c>
      <c r="B61" s="9">
        <f>B63+B64+B65+B66</f>
        <v>1695769.9</v>
      </c>
      <c r="C61" s="9">
        <f>C63+C64+C65+C66</f>
        <v>0</v>
      </c>
      <c r="D61" s="9">
        <f>D63+D64+D65+D66</f>
        <v>1374517.4</v>
      </c>
      <c r="E61" s="10"/>
      <c r="F61" s="10">
        <f t="shared" si="1"/>
        <v>81.05565501545935</v>
      </c>
    </row>
    <row r="62" spans="1:6" ht="24.75" customHeight="1">
      <c r="A62" s="26" t="s">
        <v>80</v>
      </c>
      <c r="B62" s="9">
        <f>B63</f>
        <v>440344</v>
      </c>
      <c r="C62" s="9">
        <f>C63</f>
        <v>0</v>
      </c>
      <c r="D62" s="9">
        <f>D63</f>
        <v>403668</v>
      </c>
      <c r="E62" s="20">
        <f>E63</f>
        <v>0</v>
      </c>
      <c r="F62" s="20">
        <f>F63</f>
        <v>91.67105717348255</v>
      </c>
    </row>
    <row r="63" spans="1:6" ht="21.75" customHeight="1">
      <c r="A63" s="26" t="s">
        <v>86</v>
      </c>
      <c r="B63" s="16">
        <v>440344</v>
      </c>
      <c r="C63" s="16"/>
      <c r="D63" s="16">
        <v>403668</v>
      </c>
      <c r="E63" s="21"/>
      <c r="F63" s="21">
        <f t="shared" si="1"/>
        <v>91.67105717348255</v>
      </c>
    </row>
    <row r="64" spans="1:6" ht="28.5" customHeight="1">
      <c r="A64" s="26" t="s">
        <v>53</v>
      </c>
      <c r="B64" s="16">
        <v>320593.1</v>
      </c>
      <c r="C64" s="16"/>
      <c r="D64" s="16">
        <v>158828.6</v>
      </c>
      <c r="E64" s="21"/>
      <c r="F64" s="21">
        <f t="shared" si="1"/>
        <v>49.54211428755018</v>
      </c>
    </row>
    <row r="65" spans="1:6" ht="21.75" customHeight="1">
      <c r="A65" s="26" t="s">
        <v>81</v>
      </c>
      <c r="B65" s="16">
        <v>924579.7</v>
      </c>
      <c r="C65" s="16"/>
      <c r="D65" s="16">
        <v>802127.1</v>
      </c>
      <c r="E65" s="21"/>
      <c r="F65" s="21">
        <f t="shared" si="1"/>
        <v>86.75586323169327</v>
      </c>
    </row>
    <row r="66" spans="1:6" ht="15">
      <c r="A66" s="26" t="s">
        <v>34</v>
      </c>
      <c r="B66" s="16">
        <v>10253.1</v>
      </c>
      <c r="C66" s="16"/>
      <c r="D66" s="16">
        <v>9893.7</v>
      </c>
      <c r="E66" s="21"/>
      <c r="F66" s="21">
        <f t="shared" si="1"/>
        <v>96.4947186704509</v>
      </c>
    </row>
    <row r="67" spans="1:6" ht="15">
      <c r="A67" s="26" t="s">
        <v>87</v>
      </c>
      <c r="B67" s="16">
        <v>1400.5</v>
      </c>
      <c r="C67" s="16"/>
      <c r="D67" s="16">
        <v>1416.3</v>
      </c>
      <c r="E67" s="21"/>
      <c r="F67" s="21">
        <f t="shared" si="1"/>
        <v>101.12816851124597</v>
      </c>
    </row>
    <row r="68" spans="1:6" ht="59.25" customHeight="1">
      <c r="A68" s="26" t="s">
        <v>54</v>
      </c>
      <c r="B68" s="16"/>
      <c r="C68" s="16"/>
      <c r="D68" s="16"/>
      <c r="E68" s="21"/>
      <c r="F68" s="21"/>
    </row>
    <row r="69" spans="1:6" ht="35.25" customHeight="1">
      <c r="A69" s="26" t="s">
        <v>56</v>
      </c>
      <c r="B69" s="16"/>
      <c r="C69" s="16"/>
      <c r="D69" s="16">
        <v>-9263.8</v>
      </c>
      <c r="E69" s="21"/>
      <c r="F69" s="21"/>
    </row>
    <row r="70" spans="1:6" ht="15">
      <c r="A70" s="25" t="s">
        <v>20</v>
      </c>
      <c r="B70" s="9">
        <f>B59+B60</f>
        <v>2049538.4</v>
      </c>
      <c r="C70" s="9"/>
      <c r="D70" s="9">
        <f>D59+D60</f>
        <v>1707097.2999999998</v>
      </c>
      <c r="E70" s="10"/>
      <c r="F70" s="10">
        <f>D70/B70*100</f>
        <v>83.29179389856759</v>
      </c>
    </row>
    <row r="71" spans="1:6" ht="15">
      <c r="A71" s="25" t="s">
        <v>21</v>
      </c>
      <c r="B71" s="9"/>
      <c r="C71" s="9"/>
      <c r="D71" s="9"/>
      <c r="E71" s="10"/>
      <c r="F71" s="10"/>
    </row>
    <row r="72" spans="1:6" ht="13.5">
      <c r="A72" s="26" t="s">
        <v>29</v>
      </c>
      <c r="B72" s="17">
        <v>74238.5</v>
      </c>
      <c r="C72" s="17"/>
      <c r="D72" s="17">
        <v>67241.6</v>
      </c>
      <c r="E72" s="18"/>
      <c r="F72" s="18">
        <f>(D72/B72)*100</f>
        <v>90.57510590865925</v>
      </c>
    </row>
    <row r="73" spans="1:6" ht="13.5">
      <c r="A73" s="26" t="s">
        <v>33</v>
      </c>
      <c r="B73" s="17">
        <v>253.9</v>
      </c>
      <c r="C73" s="17"/>
      <c r="D73" s="17">
        <v>89.5</v>
      </c>
      <c r="E73" s="18"/>
      <c r="F73" s="18">
        <f>D73/B73*100</f>
        <v>35.25009846396219</v>
      </c>
    </row>
    <row r="74" spans="1:6" ht="13.5">
      <c r="A74" s="26" t="s">
        <v>30</v>
      </c>
      <c r="B74" s="17">
        <v>11789.9</v>
      </c>
      <c r="C74" s="17"/>
      <c r="D74" s="17">
        <v>10181.3</v>
      </c>
      <c r="E74" s="18"/>
      <c r="F74" s="18">
        <f aca="true" t="shared" si="2" ref="F74:F84">(D74/B74)*100</f>
        <v>86.35611837250528</v>
      </c>
    </row>
    <row r="75" spans="1:6" ht="13.5">
      <c r="A75" s="26" t="s">
        <v>31</v>
      </c>
      <c r="B75" s="17">
        <v>155530.2</v>
      </c>
      <c r="C75" s="17"/>
      <c r="D75" s="17">
        <v>138116.7</v>
      </c>
      <c r="E75" s="18"/>
      <c r="F75" s="18">
        <f t="shared" si="2"/>
        <v>88.80378215934913</v>
      </c>
    </row>
    <row r="76" spans="1:6" ht="13.5">
      <c r="A76" s="26" t="s">
        <v>39</v>
      </c>
      <c r="B76" s="17">
        <v>176683.2</v>
      </c>
      <c r="C76" s="17"/>
      <c r="D76" s="17">
        <v>120711.3</v>
      </c>
      <c r="E76" s="18"/>
      <c r="F76" s="18">
        <f t="shared" si="2"/>
        <v>68.32075715178352</v>
      </c>
    </row>
    <row r="77" spans="1:6" ht="13.5">
      <c r="A77" s="26" t="s">
        <v>22</v>
      </c>
      <c r="B77" s="17">
        <v>1019416.7</v>
      </c>
      <c r="C77" s="17"/>
      <c r="D77" s="17">
        <v>802894.9</v>
      </c>
      <c r="E77" s="18"/>
      <c r="F77" s="18">
        <f t="shared" si="2"/>
        <v>78.76022631373412</v>
      </c>
    </row>
    <row r="78" spans="1:6" ht="13.5">
      <c r="A78" s="26" t="s">
        <v>38</v>
      </c>
      <c r="B78" s="17">
        <v>90538.2</v>
      </c>
      <c r="C78" s="17"/>
      <c r="D78" s="17">
        <v>82111.3</v>
      </c>
      <c r="E78" s="18"/>
      <c r="F78" s="18">
        <f t="shared" si="2"/>
        <v>90.69243700449093</v>
      </c>
    </row>
    <row r="79" spans="1:6" ht="13.5" hidden="1">
      <c r="A79" s="26" t="s">
        <v>37</v>
      </c>
      <c r="B79" s="17"/>
      <c r="C79" s="17"/>
      <c r="D79" s="17"/>
      <c r="E79" s="18"/>
      <c r="F79" s="18"/>
    </row>
    <row r="80" spans="1:6" ht="13.5" hidden="1">
      <c r="A80" s="26" t="s">
        <v>37</v>
      </c>
      <c r="B80" s="17">
        <v>0</v>
      </c>
      <c r="C80" s="17"/>
      <c r="D80" s="17">
        <v>0</v>
      </c>
      <c r="E80" s="18"/>
      <c r="F80" s="18"/>
    </row>
    <row r="81" spans="1:6" ht="13.5">
      <c r="A81" s="26" t="s">
        <v>23</v>
      </c>
      <c r="B81" s="17">
        <v>486499.7</v>
      </c>
      <c r="C81" s="17"/>
      <c r="D81" s="17">
        <v>414400.8</v>
      </c>
      <c r="E81" s="18"/>
      <c r="F81" s="18">
        <f t="shared" si="2"/>
        <v>85.18007308123725</v>
      </c>
    </row>
    <row r="82" spans="1:6" ht="13.5">
      <c r="A82" s="26" t="s">
        <v>46</v>
      </c>
      <c r="B82" s="17">
        <v>33943.9</v>
      </c>
      <c r="C82" s="17"/>
      <c r="D82" s="17">
        <v>30141.5</v>
      </c>
      <c r="E82" s="18"/>
      <c r="F82" s="18">
        <f t="shared" si="2"/>
        <v>88.7979872672262</v>
      </c>
    </row>
    <row r="83" spans="1:6" ht="13.5">
      <c r="A83" s="26" t="s">
        <v>47</v>
      </c>
      <c r="B83" s="17">
        <v>9773.4</v>
      </c>
      <c r="C83" s="17"/>
      <c r="D83" s="17">
        <v>9009.4</v>
      </c>
      <c r="E83" s="18"/>
      <c r="F83" s="18">
        <f t="shared" si="2"/>
        <v>92.18286369124358</v>
      </c>
    </row>
    <row r="84" spans="1:6" ht="13.5">
      <c r="A84" s="26" t="s">
        <v>48</v>
      </c>
      <c r="B84" s="17">
        <v>26</v>
      </c>
      <c r="C84" s="17"/>
      <c r="D84" s="17">
        <v>21.3</v>
      </c>
      <c r="E84" s="18"/>
      <c r="F84" s="18">
        <f t="shared" si="2"/>
        <v>81.92307692307692</v>
      </c>
    </row>
    <row r="85" spans="1:7" ht="15">
      <c r="A85" s="25" t="s">
        <v>24</v>
      </c>
      <c r="B85" s="9">
        <f>SUM(B72:B84)</f>
        <v>2058693.5999999996</v>
      </c>
      <c r="C85" s="9">
        <f>SUM(C72:C84)</f>
        <v>0</v>
      </c>
      <c r="D85" s="9">
        <f>SUM(D72:D84)</f>
        <v>1674919.6</v>
      </c>
      <c r="E85" s="10">
        <f>SUM(E72:E84)</f>
        <v>0</v>
      </c>
      <c r="F85" s="10">
        <f>D85/B85*100</f>
        <v>81.3583721249243</v>
      </c>
      <c r="G85" s="32"/>
    </row>
    <row r="86" spans="1:6" ht="15">
      <c r="A86" s="50"/>
      <c r="B86" s="51"/>
      <c r="C86" s="51"/>
      <c r="D86" s="52"/>
      <c r="E86" s="53"/>
      <c r="F86" s="53"/>
    </row>
    <row r="87" spans="1:4" ht="23.25">
      <c r="A87" s="33" t="s">
        <v>7</v>
      </c>
      <c r="B87" s="34">
        <f>B85-B70</f>
        <v>9155.19999999972</v>
      </c>
      <c r="C87" s="55"/>
      <c r="D87" s="54">
        <f>D85-D70</f>
        <v>-32177.69999999972</v>
      </c>
    </row>
    <row r="88" spans="1:4" ht="24">
      <c r="A88" s="37" t="s">
        <v>8</v>
      </c>
      <c r="B88" s="38">
        <f>B89+B92+B95</f>
        <v>9155.2</v>
      </c>
      <c r="C88" s="38">
        <f>C89+C92+C95</f>
        <v>0</v>
      </c>
      <c r="D88" s="38">
        <f>D89+D92+D95</f>
        <v>-9174</v>
      </c>
    </row>
    <row r="89" spans="1:4" ht="13.5">
      <c r="A89" s="33" t="s">
        <v>9</v>
      </c>
      <c r="B89" s="40">
        <f>B90+B91</f>
        <v>19155.2</v>
      </c>
      <c r="C89" s="56"/>
      <c r="D89" s="41">
        <v>0</v>
      </c>
    </row>
    <row r="90" spans="1:4" ht="24">
      <c r="A90" s="26" t="s">
        <v>114</v>
      </c>
      <c r="B90" s="42">
        <v>19155.2</v>
      </c>
      <c r="C90" s="57"/>
      <c r="D90" s="43">
        <v>0</v>
      </c>
    </row>
    <row r="91" spans="1:4" ht="24">
      <c r="A91" s="26" t="s">
        <v>115</v>
      </c>
      <c r="B91" s="38"/>
      <c r="C91" s="58"/>
      <c r="D91" s="44"/>
    </row>
    <row r="92" spans="1:4" ht="23.25">
      <c r="A92" s="33" t="s">
        <v>55</v>
      </c>
      <c r="B92" s="45">
        <f>B93+B94</f>
        <v>-10000</v>
      </c>
      <c r="C92" s="55"/>
      <c r="D92" s="46">
        <f>D93+D94</f>
        <v>-9174</v>
      </c>
    </row>
    <row r="93" spans="1:10" ht="36">
      <c r="A93" s="26" t="s">
        <v>116</v>
      </c>
      <c r="B93" s="38">
        <v>0</v>
      </c>
      <c r="C93" s="58"/>
      <c r="D93" s="44">
        <v>0</v>
      </c>
      <c r="J93" s="22" t="s">
        <v>100</v>
      </c>
    </row>
    <row r="94" spans="1:4" ht="36">
      <c r="A94" s="26" t="s">
        <v>117</v>
      </c>
      <c r="B94" s="38">
        <v>-10000</v>
      </c>
      <c r="C94" s="58"/>
      <c r="D94" s="44">
        <v>-9174</v>
      </c>
    </row>
    <row r="95" spans="1:4" ht="23.25">
      <c r="A95" s="25" t="s">
        <v>82</v>
      </c>
      <c r="B95" s="34">
        <v>0</v>
      </c>
      <c r="C95" s="58"/>
      <c r="D95" s="47">
        <v>0</v>
      </c>
    </row>
    <row r="96" spans="1:4" ht="23.25">
      <c r="A96" s="33" t="s">
        <v>14</v>
      </c>
      <c r="B96" s="34">
        <f>B87-B88</f>
        <v>-2.801243681460619E-10</v>
      </c>
      <c r="C96" s="59"/>
      <c r="D96" s="47">
        <f>D87-D88</f>
        <v>-23003.69999999972</v>
      </c>
    </row>
    <row r="97" ht="29.25" customHeight="1"/>
    <row r="98" ht="12.75">
      <c r="A98" s="60"/>
    </row>
    <row r="99" ht="27.75" customHeight="1"/>
  </sheetData>
  <sheetProtection/>
  <mergeCells count="5">
    <mergeCell ref="A1:F1"/>
    <mergeCell ref="A2:A5"/>
    <mergeCell ref="B2:B5"/>
    <mergeCell ref="D2:D5"/>
    <mergeCell ref="F2:F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9">
      <selection activeCell="A90" sqref="A90:C99"/>
    </sheetView>
  </sheetViews>
  <sheetFormatPr defaultColWidth="9.00390625" defaultRowHeight="12.75"/>
  <cols>
    <col min="1" max="1" width="46.875" style="0" customWidth="1"/>
    <col min="2" max="2" width="18.375" style="0" customWidth="1"/>
    <col min="3" max="3" width="16.125" style="0" customWidth="1"/>
    <col min="4" max="4" width="11.50390625" style="0" customWidth="1"/>
  </cols>
  <sheetData>
    <row r="1" spans="1:4" ht="33" customHeight="1" thickBot="1">
      <c r="A1" s="105" t="s">
        <v>122</v>
      </c>
      <c r="B1" s="105"/>
      <c r="C1" s="105"/>
      <c r="D1" s="105"/>
    </row>
    <row r="2" spans="1:4" ht="12.75">
      <c r="A2" s="115" t="s">
        <v>15</v>
      </c>
      <c r="B2" s="117" t="s">
        <v>150</v>
      </c>
      <c r="C2" s="119" t="s">
        <v>123</v>
      </c>
      <c r="D2" s="121" t="s">
        <v>0</v>
      </c>
    </row>
    <row r="3" spans="1:4" ht="12.75">
      <c r="A3" s="116"/>
      <c r="B3" s="118"/>
      <c r="C3" s="120"/>
      <c r="D3" s="122"/>
    </row>
    <row r="4" spans="1:4" ht="12.75">
      <c r="A4" s="116"/>
      <c r="B4" s="118"/>
      <c r="C4" s="120"/>
      <c r="D4" s="122"/>
    </row>
    <row r="5" spans="1:4" ht="12.75">
      <c r="A5" s="116"/>
      <c r="B5" s="118"/>
      <c r="C5" s="120"/>
      <c r="D5" s="122"/>
    </row>
    <row r="6" spans="1:4" ht="12.75">
      <c r="A6" s="76">
        <v>1</v>
      </c>
      <c r="B6" s="7">
        <v>3</v>
      </c>
      <c r="C6" s="8">
        <v>4</v>
      </c>
      <c r="D6" s="77">
        <v>5</v>
      </c>
    </row>
    <row r="7" spans="1:4" ht="15">
      <c r="A7" s="72" t="s">
        <v>25</v>
      </c>
      <c r="B7" s="9">
        <f>B9+B10+B11+B12</f>
        <v>242350</v>
      </c>
      <c r="C7" s="9">
        <f>C9+C10+C11+C12+C13</f>
        <v>21261.7</v>
      </c>
      <c r="D7" s="78">
        <f aca="true" t="shared" si="0" ref="D7:D12">(C7/B7)*100</f>
        <v>8.773138023519703</v>
      </c>
    </row>
    <row r="8" spans="1:4" ht="15.75">
      <c r="A8" s="79" t="s">
        <v>124</v>
      </c>
      <c r="B8" s="61">
        <f>B9+B10+B11+B12+B13</f>
        <v>242350</v>
      </c>
      <c r="C8" s="61">
        <f>C9+C10+C11+C12+C13</f>
        <v>21261.7</v>
      </c>
      <c r="D8" s="78">
        <f t="shared" si="0"/>
        <v>8.773138023519703</v>
      </c>
    </row>
    <row r="9" spans="1:4" ht="60">
      <c r="A9" s="71" t="s">
        <v>50</v>
      </c>
      <c r="B9" s="12">
        <v>240532</v>
      </c>
      <c r="C9" s="12">
        <v>21199.5</v>
      </c>
      <c r="D9" s="80">
        <f t="shared" si="0"/>
        <v>8.81358821279497</v>
      </c>
    </row>
    <row r="10" spans="1:4" ht="84">
      <c r="A10" s="71" t="s">
        <v>40</v>
      </c>
      <c r="B10" s="12">
        <v>100</v>
      </c>
      <c r="C10" s="12">
        <v>8.4</v>
      </c>
      <c r="D10" s="80">
        <f t="shared" si="0"/>
        <v>8.4</v>
      </c>
    </row>
    <row r="11" spans="1:4" ht="36">
      <c r="A11" s="71" t="s">
        <v>41</v>
      </c>
      <c r="B11" s="12">
        <v>1708</v>
      </c>
      <c r="C11" s="12">
        <v>53.7</v>
      </c>
      <c r="D11" s="80">
        <f t="shared" si="0"/>
        <v>3.1440281030444965</v>
      </c>
    </row>
    <row r="12" spans="1:4" ht="72">
      <c r="A12" s="71" t="s">
        <v>125</v>
      </c>
      <c r="B12" s="12">
        <v>10</v>
      </c>
      <c r="C12" s="12">
        <v>0.1</v>
      </c>
      <c r="D12" s="80">
        <f t="shared" si="0"/>
        <v>1</v>
      </c>
    </row>
    <row r="13" spans="1:4" ht="48" hidden="1">
      <c r="A13" s="71" t="s">
        <v>126</v>
      </c>
      <c r="B13" s="12"/>
      <c r="C13" s="12">
        <v>0</v>
      </c>
      <c r="D13" s="80"/>
    </row>
    <row r="14" spans="1:4" ht="23.25">
      <c r="A14" s="72" t="s">
        <v>1</v>
      </c>
      <c r="B14" s="14">
        <f>B16+B17+B18+B19</f>
        <v>9824</v>
      </c>
      <c r="C14" s="14">
        <f>C16+C17+C18+C19</f>
        <v>767.8</v>
      </c>
      <c r="D14" s="81">
        <f aca="true" t="shared" si="1" ref="D14:D20">(C14/B14)*100</f>
        <v>7.815553745928339</v>
      </c>
    </row>
    <row r="15" spans="1:4" ht="24">
      <c r="A15" s="79" t="s">
        <v>127</v>
      </c>
      <c r="B15" s="62">
        <f>B16+B17+B18+B19</f>
        <v>9824</v>
      </c>
      <c r="C15" s="62">
        <f>C16+C17+C18+C19</f>
        <v>767.8</v>
      </c>
      <c r="D15" s="81">
        <f t="shared" si="1"/>
        <v>7.815553745928339</v>
      </c>
    </row>
    <row r="16" spans="1:4" ht="48">
      <c r="A16" s="71" t="s">
        <v>2</v>
      </c>
      <c r="B16" s="12">
        <v>4490</v>
      </c>
      <c r="C16" s="12">
        <v>349.8</v>
      </c>
      <c r="D16" s="80">
        <f t="shared" si="1"/>
        <v>7.79064587973274</v>
      </c>
    </row>
    <row r="17" spans="1:4" ht="60">
      <c r="A17" s="71" t="s">
        <v>3</v>
      </c>
      <c r="B17" s="12">
        <v>20</v>
      </c>
      <c r="C17" s="12">
        <v>2.4</v>
      </c>
      <c r="D17" s="80">
        <f t="shared" si="1"/>
        <v>12</v>
      </c>
    </row>
    <row r="18" spans="1:4" ht="60">
      <c r="A18" s="71" t="s">
        <v>57</v>
      </c>
      <c r="B18" s="12">
        <v>6012</v>
      </c>
      <c r="C18" s="12">
        <v>479.9</v>
      </c>
      <c r="D18" s="80">
        <f t="shared" si="1"/>
        <v>7.982368596141051</v>
      </c>
    </row>
    <row r="19" spans="1:4" ht="48">
      <c r="A19" s="71" t="s">
        <v>4</v>
      </c>
      <c r="B19" s="12">
        <v>-698</v>
      </c>
      <c r="C19" s="12">
        <v>-64.3</v>
      </c>
      <c r="D19" s="80">
        <f t="shared" si="1"/>
        <v>9.212034383954155</v>
      </c>
    </row>
    <row r="20" spans="1:4" ht="15">
      <c r="A20" s="72" t="s">
        <v>16</v>
      </c>
      <c r="B20" s="9">
        <f>B22+B23+B24+B21</f>
        <v>35531</v>
      </c>
      <c r="C20" s="9">
        <f>C22+C23+C24+C21</f>
        <v>5011.8</v>
      </c>
      <c r="D20" s="78">
        <f t="shared" si="1"/>
        <v>14.105429061945907</v>
      </c>
    </row>
    <row r="21" spans="1:4" ht="24">
      <c r="A21" s="71" t="s">
        <v>128</v>
      </c>
      <c r="B21" s="12">
        <v>15320</v>
      </c>
      <c r="C21" s="12">
        <v>805.5</v>
      </c>
      <c r="D21" s="82">
        <f>C21/B21*100</f>
        <v>5.257832898172324</v>
      </c>
    </row>
    <row r="22" spans="1:4" ht="24">
      <c r="A22" s="71" t="s">
        <v>26</v>
      </c>
      <c r="B22" s="12">
        <v>20000</v>
      </c>
      <c r="C22" s="12">
        <v>4152.2</v>
      </c>
      <c r="D22" s="80">
        <f>(C22/B22)*100</f>
        <v>20.761</v>
      </c>
    </row>
    <row r="23" spans="1:4" ht="12.75">
      <c r="A23" s="71" t="s">
        <v>42</v>
      </c>
      <c r="B23" s="12">
        <v>10</v>
      </c>
      <c r="C23" s="12">
        <v>0</v>
      </c>
      <c r="D23" s="80">
        <v>0</v>
      </c>
    </row>
    <row r="24" spans="1:4" ht="24">
      <c r="A24" s="71" t="s">
        <v>60</v>
      </c>
      <c r="B24" s="12">
        <v>201</v>
      </c>
      <c r="C24" s="12">
        <v>54.1</v>
      </c>
      <c r="D24" s="80">
        <f>(C24/B24)*100</f>
        <v>26.915422885572138</v>
      </c>
    </row>
    <row r="25" spans="1:4" ht="15">
      <c r="A25" s="72" t="s">
        <v>17</v>
      </c>
      <c r="B25" s="9">
        <f>B26+B28+B27</f>
        <v>26231</v>
      </c>
      <c r="C25" s="9">
        <f>C26+C28+C27</f>
        <v>2010.3</v>
      </c>
      <c r="D25" s="83">
        <f>(C25/B25)*100</f>
        <v>7.663832869505546</v>
      </c>
    </row>
    <row r="26" spans="1:4" ht="12.75">
      <c r="A26" s="71" t="s">
        <v>61</v>
      </c>
      <c r="B26" s="12">
        <v>4050</v>
      </c>
      <c r="C26" s="12">
        <v>236.8</v>
      </c>
      <c r="D26" s="80">
        <f>(C26/B26)*100</f>
        <v>5.846913580246913</v>
      </c>
    </row>
    <row r="27" spans="1:4" ht="12.75">
      <c r="A27" s="71" t="s">
        <v>5</v>
      </c>
      <c r="B27" s="12">
        <v>1401</v>
      </c>
      <c r="C27" s="12">
        <v>46.6</v>
      </c>
      <c r="D27" s="80">
        <f>(C27/B27)*100</f>
        <v>3.3261955745895793</v>
      </c>
    </row>
    <row r="28" spans="1:4" ht="12.75">
      <c r="A28" s="84" t="s">
        <v>18</v>
      </c>
      <c r="B28" s="12">
        <v>20780</v>
      </c>
      <c r="C28" s="12">
        <v>1726.9</v>
      </c>
      <c r="D28" s="80">
        <f>(C28/B28)*100</f>
        <v>8.310394610202119</v>
      </c>
    </row>
    <row r="29" spans="1:4" ht="15">
      <c r="A29" s="72" t="s">
        <v>19</v>
      </c>
      <c r="B29" s="9">
        <f>B30+B32+B31</f>
        <v>6210</v>
      </c>
      <c r="C29" s="9">
        <f>C30+C32+C31</f>
        <v>410.6</v>
      </c>
      <c r="D29" s="83">
        <f>D30</f>
        <v>6.611916264090177</v>
      </c>
    </row>
    <row r="30" spans="1:4" ht="24">
      <c r="A30" s="84" t="s">
        <v>62</v>
      </c>
      <c r="B30" s="12">
        <v>6210</v>
      </c>
      <c r="C30" s="12">
        <v>410.6</v>
      </c>
      <c r="D30" s="80">
        <f>(C30/B30)*100</f>
        <v>6.611916264090177</v>
      </c>
    </row>
    <row r="31" spans="1:4" ht="72" hidden="1">
      <c r="A31" s="71" t="s">
        <v>98</v>
      </c>
      <c r="B31" s="12">
        <v>0</v>
      </c>
      <c r="C31" s="12">
        <v>0</v>
      </c>
      <c r="D31" s="80" t="e">
        <f>(C31/B31)*100</f>
        <v>#DIV/0!</v>
      </c>
    </row>
    <row r="32" spans="1:4" ht="36" hidden="1">
      <c r="A32" s="84" t="s">
        <v>85</v>
      </c>
      <c r="B32" s="12">
        <v>0</v>
      </c>
      <c r="C32" s="12">
        <v>0</v>
      </c>
      <c r="D32" s="80" t="e">
        <f>(C32/B32)*100</f>
        <v>#DIV/0!</v>
      </c>
    </row>
    <row r="33" spans="1:4" ht="24" hidden="1">
      <c r="A33" s="84" t="s">
        <v>129</v>
      </c>
      <c r="B33" s="14">
        <f>B34</f>
        <v>0</v>
      </c>
      <c r="C33" s="14">
        <f>C34</f>
        <v>0</v>
      </c>
      <c r="D33" s="80">
        <v>0</v>
      </c>
    </row>
    <row r="34" spans="1:4" ht="24" hidden="1">
      <c r="A34" s="84" t="s">
        <v>130</v>
      </c>
      <c r="B34" s="12">
        <v>0</v>
      </c>
      <c r="C34" s="12">
        <v>0</v>
      </c>
      <c r="D34" s="80">
        <v>0</v>
      </c>
    </row>
    <row r="35" spans="1:4" ht="24">
      <c r="A35" s="72" t="s">
        <v>27</v>
      </c>
      <c r="B35" s="9">
        <f>B36+B37+B38</f>
        <v>24664</v>
      </c>
      <c r="C35" s="9">
        <f>C36+C37+C38</f>
        <v>1802.5</v>
      </c>
      <c r="D35" s="83">
        <f>(C35/B35)*100</f>
        <v>7.30822251054168</v>
      </c>
    </row>
    <row r="36" spans="1:4" ht="72">
      <c r="A36" s="71" t="s">
        <v>43</v>
      </c>
      <c r="B36" s="12">
        <v>23464</v>
      </c>
      <c r="C36" s="12">
        <v>1652.9</v>
      </c>
      <c r="D36" s="80">
        <f>(C36/B36)*100</f>
        <v>7.044408455506308</v>
      </c>
    </row>
    <row r="37" spans="1:4" ht="24" hidden="1">
      <c r="A37" s="84" t="s">
        <v>64</v>
      </c>
      <c r="B37" s="12">
        <v>0</v>
      </c>
      <c r="C37" s="12">
        <v>0</v>
      </c>
      <c r="D37" s="80">
        <v>0</v>
      </c>
    </row>
    <row r="38" spans="1:4" ht="72">
      <c r="A38" s="71" t="s">
        <v>65</v>
      </c>
      <c r="B38" s="12">
        <v>1200</v>
      </c>
      <c r="C38" s="12">
        <v>149.6</v>
      </c>
      <c r="D38" s="80">
        <f>C38/B38*100</f>
        <v>12.466666666666667</v>
      </c>
    </row>
    <row r="39" spans="1:4" ht="15">
      <c r="A39" s="72" t="s">
        <v>28</v>
      </c>
      <c r="B39" s="9">
        <f>B40</f>
        <v>2947</v>
      </c>
      <c r="C39" s="9">
        <f>C40</f>
        <v>0</v>
      </c>
      <c r="D39" s="83">
        <f>(C39/B39)*100</f>
        <v>0</v>
      </c>
    </row>
    <row r="40" spans="1:4" ht="12.75">
      <c r="A40" s="71" t="s">
        <v>49</v>
      </c>
      <c r="B40" s="12">
        <v>2947</v>
      </c>
      <c r="C40" s="12">
        <v>0</v>
      </c>
      <c r="D40" s="80">
        <f>(C40/B40)*100</f>
        <v>0</v>
      </c>
    </row>
    <row r="41" spans="1:4" ht="24">
      <c r="A41" s="72" t="s">
        <v>131</v>
      </c>
      <c r="B41" s="9">
        <f>B42+B43</f>
        <v>1525</v>
      </c>
      <c r="C41" s="9">
        <f>C42+C43</f>
        <v>19.130000000000003</v>
      </c>
      <c r="D41" s="83">
        <f>C41/B41*100</f>
        <v>1.254426229508197</v>
      </c>
    </row>
    <row r="42" spans="1:4" ht="13.5">
      <c r="A42" s="84" t="s">
        <v>66</v>
      </c>
      <c r="B42" s="17">
        <v>35</v>
      </c>
      <c r="C42" s="17">
        <v>0.03</v>
      </c>
      <c r="D42" s="82">
        <f>C42/B42*100</f>
        <v>0.08571428571428572</v>
      </c>
    </row>
    <row r="43" spans="1:4" ht="13.5">
      <c r="A43" s="71" t="s">
        <v>67</v>
      </c>
      <c r="B43" s="17">
        <v>1490</v>
      </c>
      <c r="C43" s="17">
        <v>19.1</v>
      </c>
      <c r="D43" s="82">
        <f>C43/B43*100</f>
        <v>1.2818791946308725</v>
      </c>
    </row>
    <row r="44" spans="1:4" ht="24">
      <c r="A44" s="72" t="s">
        <v>35</v>
      </c>
      <c r="B44" s="9">
        <f>B45+B46+B47</f>
        <v>863</v>
      </c>
      <c r="C44" s="9">
        <f>C45+C46+C47</f>
        <v>23.7</v>
      </c>
      <c r="D44" s="83">
        <f>(C44/B44)*100</f>
        <v>2.746234067207416</v>
      </c>
    </row>
    <row r="45" spans="1:4" ht="13.5">
      <c r="A45" s="71" t="s">
        <v>68</v>
      </c>
      <c r="B45" s="17">
        <v>56</v>
      </c>
      <c r="C45" s="17">
        <v>4.8</v>
      </c>
      <c r="D45" s="82">
        <f>C45/B45*100</f>
        <v>8.571428571428571</v>
      </c>
    </row>
    <row r="46" spans="1:4" ht="60">
      <c r="A46" s="71" t="s">
        <v>69</v>
      </c>
      <c r="B46" s="17">
        <v>227</v>
      </c>
      <c r="C46" s="17">
        <v>18.9</v>
      </c>
      <c r="D46" s="82">
        <f>C46/B46*100</f>
        <v>8.325991189427311</v>
      </c>
    </row>
    <row r="47" spans="1:4" ht="24">
      <c r="A47" s="71" t="s">
        <v>70</v>
      </c>
      <c r="B47" s="17">
        <v>580</v>
      </c>
      <c r="C47" s="17">
        <v>0</v>
      </c>
      <c r="D47" s="82">
        <f>C47/B47*100</f>
        <v>0</v>
      </c>
    </row>
    <row r="48" spans="1:4" ht="15">
      <c r="A48" s="72" t="s">
        <v>132</v>
      </c>
      <c r="B48" s="9">
        <f>B49+B57+B58</f>
        <v>915</v>
      </c>
      <c r="C48" s="9">
        <f>C49+C57+C58</f>
        <v>91.3</v>
      </c>
      <c r="D48" s="83">
        <f>(C48/B48)*100</f>
        <v>9.978142076502731</v>
      </c>
    </row>
    <row r="49" spans="1:4" ht="36.75">
      <c r="A49" s="79" t="s">
        <v>133</v>
      </c>
      <c r="B49" s="61">
        <f>B50+B51+B52+B53+B54++B55+B56</f>
        <v>330</v>
      </c>
      <c r="C49" s="61">
        <f>C50+C51+C52+C53+C54++C55+C56</f>
        <v>0</v>
      </c>
      <c r="D49" s="83">
        <f>(C49/B49)*100</f>
        <v>0</v>
      </c>
    </row>
    <row r="50" spans="1:4" ht="48">
      <c r="A50" s="71" t="s">
        <v>134</v>
      </c>
      <c r="B50" s="17">
        <v>37</v>
      </c>
      <c r="C50" s="17">
        <v>0</v>
      </c>
      <c r="D50" s="82">
        <v>0</v>
      </c>
    </row>
    <row r="51" spans="1:4" ht="60">
      <c r="A51" s="71" t="s">
        <v>135</v>
      </c>
      <c r="B51" s="17">
        <v>73</v>
      </c>
      <c r="C51" s="17">
        <v>0</v>
      </c>
      <c r="D51" s="82">
        <f>(C51/B51)*100</f>
        <v>0</v>
      </c>
    </row>
    <row r="52" spans="1:4" ht="48">
      <c r="A52" s="71" t="s">
        <v>136</v>
      </c>
      <c r="B52" s="17">
        <v>85</v>
      </c>
      <c r="C52" s="17">
        <v>0</v>
      </c>
      <c r="D52" s="82">
        <v>0</v>
      </c>
    </row>
    <row r="53" spans="1:4" ht="48">
      <c r="A53" s="71" t="s">
        <v>137</v>
      </c>
      <c r="B53" s="17">
        <v>25</v>
      </c>
      <c r="C53" s="17">
        <v>0</v>
      </c>
      <c r="D53" s="82">
        <f aca="true" t="shared" si="2" ref="D53:D63">C53/B53*100</f>
        <v>0</v>
      </c>
    </row>
    <row r="54" spans="1:4" ht="84">
      <c r="A54" s="71" t="s">
        <v>138</v>
      </c>
      <c r="B54" s="17">
        <v>50</v>
      </c>
      <c r="C54" s="17">
        <v>0</v>
      </c>
      <c r="D54" s="82">
        <f t="shared" si="2"/>
        <v>0</v>
      </c>
    </row>
    <row r="55" spans="1:4" ht="60">
      <c r="A55" s="71" t="s">
        <v>139</v>
      </c>
      <c r="B55" s="17">
        <v>10</v>
      </c>
      <c r="C55" s="17">
        <v>0</v>
      </c>
      <c r="D55" s="82">
        <f t="shared" si="2"/>
        <v>0</v>
      </c>
    </row>
    <row r="56" spans="1:4" ht="48">
      <c r="A56" s="84" t="s">
        <v>140</v>
      </c>
      <c r="B56" s="17">
        <v>50</v>
      </c>
      <c r="C56" s="17">
        <v>0</v>
      </c>
      <c r="D56" s="82">
        <f t="shared" si="2"/>
        <v>0</v>
      </c>
    </row>
    <row r="57" spans="1:4" ht="36">
      <c r="A57" s="71" t="s">
        <v>141</v>
      </c>
      <c r="B57" s="17">
        <v>135</v>
      </c>
      <c r="C57" s="17">
        <v>0</v>
      </c>
      <c r="D57" s="82">
        <f t="shared" si="2"/>
        <v>0</v>
      </c>
    </row>
    <row r="58" spans="1:4" ht="13.5">
      <c r="A58" s="71" t="s">
        <v>142</v>
      </c>
      <c r="B58" s="17">
        <v>450</v>
      </c>
      <c r="C58" s="17">
        <v>91.3</v>
      </c>
      <c r="D58" s="82">
        <f t="shared" si="2"/>
        <v>20.28888888888889</v>
      </c>
    </row>
    <row r="59" spans="1:4" ht="24" hidden="1">
      <c r="A59" s="71" t="s">
        <v>77</v>
      </c>
      <c r="B59" s="17">
        <v>0</v>
      </c>
      <c r="C59" s="17">
        <v>0</v>
      </c>
      <c r="D59" s="82" t="e">
        <f t="shared" si="2"/>
        <v>#DIV/0!</v>
      </c>
    </row>
    <row r="60" spans="1:4" ht="15">
      <c r="A60" s="72" t="s">
        <v>78</v>
      </c>
      <c r="B60" s="9">
        <v>514</v>
      </c>
      <c r="C60" s="9">
        <v>56.3</v>
      </c>
      <c r="D60" s="82">
        <f t="shared" si="2"/>
        <v>10.95330739299611</v>
      </c>
    </row>
    <row r="61" spans="1:4" ht="15">
      <c r="A61" s="72" t="s">
        <v>51</v>
      </c>
      <c r="B61" s="9">
        <f>B7+B14+B20+B25+B29+B35+B39+B41+B44+B48+B60+B33</f>
        <v>351574</v>
      </c>
      <c r="C61" s="9">
        <f>C7+C14+C20+C25+C29+C35+C39+C41+C44+C48+C60+C33</f>
        <v>31455.129999999997</v>
      </c>
      <c r="D61" s="83">
        <f t="shared" si="2"/>
        <v>8.94694431328824</v>
      </c>
    </row>
    <row r="62" spans="1:4" ht="15">
      <c r="A62" s="72" t="s">
        <v>32</v>
      </c>
      <c r="B62" s="9">
        <f>B63+B70+B71+B72</f>
        <v>1340650.4000000001</v>
      </c>
      <c r="C62" s="9">
        <f>C63+C70+C71+C72</f>
        <v>80941</v>
      </c>
      <c r="D62" s="83">
        <f t="shared" si="2"/>
        <v>6.037442721831134</v>
      </c>
    </row>
    <row r="63" spans="1:4" ht="21">
      <c r="A63" s="85" t="s">
        <v>79</v>
      </c>
      <c r="B63" s="9">
        <f>B64+B67+B68+B69</f>
        <v>1339882.4000000001</v>
      </c>
      <c r="C63" s="9">
        <f>C64+C67+C68+C69</f>
        <v>80838.1</v>
      </c>
      <c r="D63" s="83">
        <f t="shared" si="2"/>
        <v>6.033223512750074</v>
      </c>
    </row>
    <row r="64" spans="1:4" ht="24">
      <c r="A64" s="71" t="s">
        <v>80</v>
      </c>
      <c r="B64" s="9">
        <f>B65+B66</f>
        <v>449295</v>
      </c>
      <c r="C64" s="9">
        <f>C65+C66</f>
        <v>39400</v>
      </c>
      <c r="D64" s="86">
        <f>D65</f>
        <v>8.769294116337818</v>
      </c>
    </row>
    <row r="65" spans="1:4" ht="15">
      <c r="A65" s="71" t="s">
        <v>86</v>
      </c>
      <c r="B65" s="16">
        <v>449295</v>
      </c>
      <c r="C65" s="16">
        <v>39400</v>
      </c>
      <c r="D65" s="87">
        <f aca="true" t="shared" si="3" ref="D65:D70">C65/B65*100</f>
        <v>8.769294116337818</v>
      </c>
    </row>
    <row r="66" spans="1:4" ht="24" hidden="1">
      <c r="A66" s="71" t="s">
        <v>143</v>
      </c>
      <c r="B66" s="63">
        <v>0</v>
      </c>
      <c r="C66" s="63">
        <v>0</v>
      </c>
      <c r="D66" s="87" t="e">
        <f t="shared" si="3"/>
        <v>#DIV/0!</v>
      </c>
    </row>
    <row r="67" spans="1:4" ht="24">
      <c r="A67" s="71" t="s">
        <v>53</v>
      </c>
      <c r="B67" s="16">
        <v>126096.8</v>
      </c>
      <c r="C67" s="16">
        <v>3201.5</v>
      </c>
      <c r="D67" s="87">
        <f t="shared" si="3"/>
        <v>2.538922478603739</v>
      </c>
    </row>
    <row r="68" spans="1:4" ht="24">
      <c r="A68" s="71" t="s">
        <v>81</v>
      </c>
      <c r="B68" s="16">
        <v>753780</v>
      </c>
      <c r="C68" s="16">
        <v>38236.6</v>
      </c>
      <c r="D68" s="87">
        <f t="shared" si="3"/>
        <v>5.072647191488232</v>
      </c>
    </row>
    <row r="69" spans="1:4" ht="15">
      <c r="A69" s="71" t="s">
        <v>34</v>
      </c>
      <c r="B69" s="16">
        <v>10710.6</v>
      </c>
      <c r="C69" s="16">
        <v>0</v>
      </c>
      <c r="D69" s="87">
        <f t="shared" si="3"/>
        <v>0</v>
      </c>
    </row>
    <row r="70" spans="1:4" ht="15">
      <c r="A70" s="71" t="s">
        <v>87</v>
      </c>
      <c r="B70" s="16">
        <v>768</v>
      </c>
      <c r="C70" s="16">
        <v>122</v>
      </c>
      <c r="D70" s="87">
        <f t="shared" si="3"/>
        <v>15.885416666666666</v>
      </c>
    </row>
    <row r="71" spans="1:4" ht="60" hidden="1">
      <c r="A71" s="71" t="s">
        <v>54</v>
      </c>
      <c r="B71" s="16"/>
      <c r="C71" s="16"/>
      <c r="D71" s="87"/>
    </row>
    <row r="72" spans="1:4" ht="24">
      <c r="A72" s="71" t="s">
        <v>56</v>
      </c>
      <c r="B72" s="16"/>
      <c r="C72" s="16">
        <v>-19.1</v>
      </c>
      <c r="D72" s="87"/>
    </row>
    <row r="73" spans="1:4" ht="15">
      <c r="A73" s="72" t="s">
        <v>20</v>
      </c>
      <c r="B73" s="9">
        <f>B61+B62</f>
        <v>1692224.4000000001</v>
      </c>
      <c r="C73" s="9">
        <f>C61+C62</f>
        <v>112396.13</v>
      </c>
      <c r="D73" s="83">
        <f>C73/B73*100</f>
        <v>6.641916403049146</v>
      </c>
    </row>
    <row r="74" spans="1:4" ht="15">
      <c r="A74" s="72" t="s">
        <v>21</v>
      </c>
      <c r="B74" s="9"/>
      <c r="C74" s="9"/>
      <c r="D74" s="83"/>
    </row>
    <row r="75" spans="1:4" ht="13.5">
      <c r="A75" s="71" t="s">
        <v>29</v>
      </c>
      <c r="B75" s="17">
        <v>75550.2</v>
      </c>
      <c r="C75" s="17">
        <v>5999.9</v>
      </c>
      <c r="D75" s="82">
        <f>(C75/B75)*100</f>
        <v>7.941607037440007</v>
      </c>
    </row>
    <row r="76" spans="1:4" ht="13.5" hidden="1">
      <c r="A76" s="71" t="s">
        <v>33</v>
      </c>
      <c r="B76" s="17">
        <v>0</v>
      </c>
      <c r="C76" s="17">
        <v>0</v>
      </c>
      <c r="D76" s="82" t="e">
        <f>C76/B76*100</f>
        <v>#DIV/0!</v>
      </c>
    </row>
    <row r="77" spans="1:4" ht="13.5">
      <c r="A77" s="71" t="s">
        <v>30</v>
      </c>
      <c r="B77" s="17">
        <v>11061.1</v>
      </c>
      <c r="C77" s="17">
        <v>847.6</v>
      </c>
      <c r="D77" s="82">
        <f>(C77/B77)*100</f>
        <v>7.662890670909765</v>
      </c>
    </row>
    <row r="78" spans="1:4" ht="13.5">
      <c r="A78" s="71" t="s">
        <v>31</v>
      </c>
      <c r="B78" s="17">
        <v>126361.1</v>
      </c>
      <c r="C78" s="17">
        <v>6028</v>
      </c>
      <c r="D78" s="82">
        <f>(C78/B78)*100</f>
        <v>4.770455464537742</v>
      </c>
    </row>
    <row r="79" spans="1:4" ht="13.5">
      <c r="A79" s="71" t="s">
        <v>39</v>
      </c>
      <c r="B79" s="17">
        <v>195805.3</v>
      </c>
      <c r="C79" s="17">
        <v>6857.1</v>
      </c>
      <c r="D79" s="82">
        <f>(C79/B79)*100</f>
        <v>3.501999179797483</v>
      </c>
    </row>
    <row r="80" spans="1:4" ht="13.5">
      <c r="A80" s="71" t="s">
        <v>22</v>
      </c>
      <c r="B80" s="17">
        <v>871862.1</v>
      </c>
      <c r="C80" s="17">
        <v>52732.6</v>
      </c>
      <c r="D80" s="82">
        <f>(C80/B80)*100</f>
        <v>6.04827300097114</v>
      </c>
    </row>
    <row r="81" spans="1:4" ht="13.5">
      <c r="A81" s="71" t="s">
        <v>144</v>
      </c>
      <c r="B81" s="17">
        <v>95796.5</v>
      </c>
      <c r="C81" s="17">
        <v>7955.1</v>
      </c>
      <c r="D81" s="82">
        <f>(C81/B81)*100</f>
        <v>8.304165601039704</v>
      </c>
    </row>
    <row r="82" spans="1:4" ht="13.5" hidden="1">
      <c r="A82" s="71" t="s">
        <v>37</v>
      </c>
      <c r="B82" s="17"/>
      <c r="C82" s="17"/>
      <c r="D82" s="82"/>
    </row>
    <row r="83" spans="1:4" ht="13.5" hidden="1">
      <c r="A83" s="71" t="s">
        <v>37</v>
      </c>
      <c r="B83" s="17">
        <v>0</v>
      </c>
      <c r="C83" s="17">
        <v>0</v>
      </c>
      <c r="D83" s="82"/>
    </row>
    <row r="84" spans="1:4" ht="13.5">
      <c r="A84" s="71" t="s">
        <v>23</v>
      </c>
      <c r="B84" s="17">
        <v>287314.9</v>
      </c>
      <c r="C84" s="17">
        <v>13964.1</v>
      </c>
      <c r="D84" s="82">
        <f>(C84/B84)*100</f>
        <v>4.860207389174734</v>
      </c>
    </row>
    <row r="85" spans="1:4" ht="13.5">
      <c r="A85" s="71" t="s">
        <v>46</v>
      </c>
      <c r="B85" s="17">
        <v>37405.1</v>
      </c>
      <c r="C85" s="17">
        <v>2303.2</v>
      </c>
      <c r="D85" s="82">
        <f>(C85/B85)*100</f>
        <v>6.157449117901034</v>
      </c>
    </row>
    <row r="86" spans="1:4" ht="13.5">
      <c r="A86" s="71" t="s">
        <v>47</v>
      </c>
      <c r="B86" s="17">
        <v>9991.3</v>
      </c>
      <c r="C86" s="17">
        <v>836.1</v>
      </c>
      <c r="D86" s="82">
        <f>(C86/B86)*100</f>
        <v>8.36828040395144</v>
      </c>
    </row>
    <row r="87" spans="1:4" ht="13.5">
      <c r="A87" s="71" t="s">
        <v>48</v>
      </c>
      <c r="B87" s="17">
        <v>16</v>
      </c>
      <c r="C87" s="17">
        <v>0</v>
      </c>
      <c r="D87" s="82">
        <f>(C87/B87)*100</f>
        <v>0</v>
      </c>
    </row>
    <row r="88" spans="1:4" ht="15.75" thickBot="1">
      <c r="A88" s="88" t="s">
        <v>24</v>
      </c>
      <c r="B88" s="89">
        <f>SUM(B75:B87)</f>
        <v>1711163.6000000003</v>
      </c>
      <c r="C88" s="89">
        <f>SUM(C75:C87)</f>
        <v>97523.70000000001</v>
      </c>
      <c r="D88" s="90">
        <f>C88/B88*100</f>
        <v>5.699262186269039</v>
      </c>
    </row>
    <row r="89" ht="13.5" thickBot="1"/>
    <row r="90" spans="1:3" ht="23.25">
      <c r="A90" s="64" t="s">
        <v>7</v>
      </c>
      <c r="B90" s="65">
        <f>B88-B73</f>
        <v>18939.200000000186</v>
      </c>
      <c r="C90" s="66">
        <f>C88-C73</f>
        <v>-14872.429999999993</v>
      </c>
    </row>
    <row r="91" spans="1:3" ht="24">
      <c r="A91" s="67" t="s">
        <v>8</v>
      </c>
      <c r="B91" s="38">
        <f>B92+B95</f>
        <v>9370.900000000001</v>
      </c>
      <c r="C91" s="68">
        <f>C92+C95</f>
        <v>-834</v>
      </c>
    </row>
    <row r="92" spans="1:3" ht="13.5">
      <c r="A92" s="69" t="s">
        <v>9</v>
      </c>
      <c r="B92" s="34">
        <f>B93+B94</f>
        <v>19370.9</v>
      </c>
      <c r="C92" s="70">
        <f>C93+C94</f>
        <v>0</v>
      </c>
    </row>
    <row r="93" spans="1:3" ht="24">
      <c r="A93" s="71" t="s">
        <v>145</v>
      </c>
      <c r="B93" s="38">
        <v>19370.9</v>
      </c>
      <c r="C93" s="68">
        <v>0</v>
      </c>
    </row>
    <row r="94" spans="1:3" ht="24" hidden="1">
      <c r="A94" s="71" t="s">
        <v>146</v>
      </c>
      <c r="B94" s="38"/>
      <c r="C94" s="68"/>
    </row>
    <row r="95" spans="1:3" ht="23.25">
      <c r="A95" s="69" t="s">
        <v>147</v>
      </c>
      <c r="B95" s="34">
        <f>B96+B97</f>
        <v>-10000</v>
      </c>
      <c r="C95" s="70">
        <f>C96+C97</f>
        <v>-834</v>
      </c>
    </row>
    <row r="96" spans="1:3" ht="48" hidden="1">
      <c r="A96" s="71" t="s">
        <v>148</v>
      </c>
      <c r="B96" s="38">
        <v>0</v>
      </c>
      <c r="C96" s="68">
        <v>0</v>
      </c>
    </row>
    <row r="97" spans="1:3" ht="36">
      <c r="A97" s="71" t="s">
        <v>149</v>
      </c>
      <c r="B97" s="38">
        <v>-10000</v>
      </c>
      <c r="C97" s="68">
        <v>-834</v>
      </c>
    </row>
    <row r="98" spans="1:3" ht="23.25" hidden="1">
      <c r="A98" s="72" t="s">
        <v>82</v>
      </c>
      <c r="B98" s="34">
        <v>0</v>
      </c>
      <c r="C98" s="70">
        <v>0</v>
      </c>
    </row>
    <row r="99" spans="1:3" ht="24" thickBot="1">
      <c r="A99" s="73" t="s">
        <v>14</v>
      </c>
      <c r="B99" s="74">
        <v>9568.3</v>
      </c>
      <c r="C99" s="75">
        <v>-14038.4</v>
      </c>
    </row>
  </sheetData>
  <sheetProtection/>
  <mergeCells count="5">
    <mergeCell ref="A1:D1"/>
    <mergeCell ref="A2:A5"/>
    <mergeCell ref="B2:B5"/>
    <mergeCell ref="C2:C5"/>
    <mergeCell ref="D2:D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84">
      <selection activeCell="A94" sqref="A94:C103"/>
    </sheetView>
  </sheetViews>
  <sheetFormatPr defaultColWidth="9.00390625" defaultRowHeight="12.75"/>
  <cols>
    <col min="1" max="1" width="50.50390625" style="0" customWidth="1"/>
    <col min="2" max="2" width="16.00390625" style="0" customWidth="1"/>
    <col min="3" max="3" width="17.375" style="0" customWidth="1"/>
    <col min="4" max="4" width="15.375" style="0" customWidth="1"/>
  </cols>
  <sheetData>
    <row r="1" spans="1:4" ht="44.25" customHeight="1" thickBot="1">
      <c r="A1" s="105" t="s">
        <v>151</v>
      </c>
      <c r="B1" s="105"/>
      <c r="C1" s="105"/>
      <c r="D1" s="105"/>
    </row>
    <row r="2" spans="1:4" ht="12.75">
      <c r="A2" s="102" t="s">
        <v>15</v>
      </c>
      <c r="B2" s="123" t="s">
        <v>157</v>
      </c>
      <c r="C2" s="109" t="s">
        <v>155</v>
      </c>
      <c r="D2" s="112" t="s">
        <v>156</v>
      </c>
    </row>
    <row r="3" spans="1:4" ht="12.75">
      <c r="A3" s="103"/>
      <c r="B3" s="124"/>
      <c r="C3" s="110"/>
      <c r="D3" s="113"/>
    </row>
    <row r="4" spans="1:4" ht="12.75">
      <c r="A4" s="103"/>
      <c r="B4" s="124"/>
      <c r="C4" s="110"/>
      <c r="D4" s="113"/>
    </row>
    <row r="5" spans="1:4" ht="12.75">
      <c r="A5" s="104"/>
      <c r="B5" s="125"/>
      <c r="C5" s="111"/>
      <c r="D5" s="114"/>
    </row>
    <row r="6" spans="1:4" ht="12.75">
      <c r="A6" s="23">
        <v>1</v>
      </c>
      <c r="B6" s="7">
        <v>2</v>
      </c>
      <c r="C6" s="8">
        <v>3</v>
      </c>
      <c r="D6" s="8">
        <v>4</v>
      </c>
    </row>
    <row r="7" spans="1:4" ht="15">
      <c r="A7" s="25" t="s">
        <v>25</v>
      </c>
      <c r="B7" s="9">
        <f>B9+B10+B11+B12</f>
        <v>242350</v>
      </c>
      <c r="C7" s="9">
        <f>C9+C10+C11+C12+C13</f>
        <v>41469.899999999994</v>
      </c>
      <c r="D7" s="11">
        <f aca="true" t="shared" si="0" ref="D7:D12">(C7/B7)*100</f>
        <v>17.11157416958943</v>
      </c>
    </row>
    <row r="8" spans="1:4" ht="15.75">
      <c r="A8" s="91" t="s">
        <v>124</v>
      </c>
      <c r="B8" s="61">
        <f>B9+B10+B11+B12+B13</f>
        <v>242350</v>
      </c>
      <c r="C8" s="61">
        <f>C9+C10+C11+C12+C13</f>
        <v>41469.899999999994</v>
      </c>
      <c r="D8" s="11">
        <f t="shared" si="0"/>
        <v>17.11157416958943</v>
      </c>
    </row>
    <row r="9" spans="1:4" ht="60">
      <c r="A9" s="26" t="s">
        <v>50</v>
      </c>
      <c r="B9" s="12">
        <v>240532</v>
      </c>
      <c r="C9" s="12">
        <v>41354.1</v>
      </c>
      <c r="D9" s="13">
        <f t="shared" si="0"/>
        <v>17.19276437230805</v>
      </c>
    </row>
    <row r="10" spans="1:4" ht="84">
      <c r="A10" s="26" t="s">
        <v>40</v>
      </c>
      <c r="B10" s="12">
        <v>100</v>
      </c>
      <c r="C10" s="12">
        <v>14.5</v>
      </c>
      <c r="D10" s="13">
        <f t="shared" si="0"/>
        <v>14.499999999999998</v>
      </c>
    </row>
    <row r="11" spans="1:4" ht="36">
      <c r="A11" s="26" t="s">
        <v>41</v>
      </c>
      <c r="B11" s="12">
        <v>1708</v>
      </c>
      <c r="C11" s="12">
        <v>101.2</v>
      </c>
      <c r="D11" s="13">
        <f t="shared" si="0"/>
        <v>5.9250585480093685</v>
      </c>
    </row>
    <row r="12" spans="1:4" ht="60">
      <c r="A12" s="26" t="s">
        <v>125</v>
      </c>
      <c r="B12" s="12">
        <v>10</v>
      </c>
      <c r="C12" s="12">
        <v>0.1</v>
      </c>
      <c r="D12" s="13">
        <f t="shared" si="0"/>
        <v>1</v>
      </c>
    </row>
    <row r="13" spans="1:4" ht="36" hidden="1">
      <c r="A13" s="26" t="s">
        <v>126</v>
      </c>
      <c r="B13" s="12"/>
      <c r="C13" s="12">
        <v>0</v>
      </c>
      <c r="D13" s="13"/>
    </row>
    <row r="14" spans="1:4" ht="23.25">
      <c r="A14" s="25" t="s">
        <v>1</v>
      </c>
      <c r="B14" s="14">
        <f>B16+B17+B18+B19</f>
        <v>9824</v>
      </c>
      <c r="C14" s="14">
        <f>C16+C17+C18+C19</f>
        <v>1451.5</v>
      </c>
      <c r="D14" s="15">
        <f aca="true" t="shared" si="1" ref="D14:D20">(C14/B14)*100</f>
        <v>14.775040716612379</v>
      </c>
    </row>
    <row r="15" spans="1:4" ht="24">
      <c r="A15" s="91" t="s">
        <v>127</v>
      </c>
      <c r="B15" s="62">
        <f>B16+B17+B18+B19</f>
        <v>9824</v>
      </c>
      <c r="C15" s="62">
        <f>C16+C17+C18+C19</f>
        <v>1451.5</v>
      </c>
      <c r="D15" s="15">
        <f t="shared" si="1"/>
        <v>14.775040716612379</v>
      </c>
    </row>
    <row r="16" spans="1:4" ht="48">
      <c r="A16" s="26" t="s">
        <v>2</v>
      </c>
      <c r="B16" s="12">
        <v>4490</v>
      </c>
      <c r="C16" s="12">
        <v>647.3</v>
      </c>
      <c r="D16" s="13">
        <f t="shared" si="1"/>
        <v>14.416481069042314</v>
      </c>
    </row>
    <row r="17" spans="1:4" ht="60">
      <c r="A17" s="26" t="s">
        <v>3</v>
      </c>
      <c r="B17" s="12">
        <v>20</v>
      </c>
      <c r="C17" s="12">
        <v>4.1</v>
      </c>
      <c r="D17" s="13">
        <f t="shared" si="1"/>
        <v>20.5</v>
      </c>
    </row>
    <row r="18" spans="1:4" ht="48">
      <c r="A18" s="26" t="s">
        <v>57</v>
      </c>
      <c r="B18" s="12">
        <v>6012</v>
      </c>
      <c r="C18" s="12">
        <v>926.5</v>
      </c>
      <c r="D18" s="13">
        <f t="shared" si="1"/>
        <v>15.41084497671324</v>
      </c>
    </row>
    <row r="19" spans="1:4" ht="48">
      <c r="A19" s="26" t="s">
        <v>4</v>
      </c>
      <c r="B19" s="12">
        <v>-698</v>
      </c>
      <c r="C19" s="12">
        <v>-126.4</v>
      </c>
      <c r="D19" s="13">
        <f t="shared" si="1"/>
        <v>18.10888252148997</v>
      </c>
    </row>
    <row r="20" spans="1:4" ht="15">
      <c r="A20" s="25" t="s">
        <v>16</v>
      </c>
      <c r="B20" s="9">
        <f>B22+B23+B24+B21</f>
        <v>35531</v>
      </c>
      <c r="C20" s="9">
        <f>C22+C23+C24+C21</f>
        <v>6256.1</v>
      </c>
      <c r="D20" s="11">
        <f t="shared" si="1"/>
        <v>17.607441389209423</v>
      </c>
    </row>
    <row r="21" spans="1:4" ht="24">
      <c r="A21" s="26" t="s">
        <v>128</v>
      </c>
      <c r="B21" s="12">
        <v>15320</v>
      </c>
      <c r="C21" s="12">
        <v>1543.3</v>
      </c>
      <c r="D21" s="18">
        <f>C21/B21*100</f>
        <v>10.073759791122715</v>
      </c>
    </row>
    <row r="22" spans="1:4" ht="24">
      <c r="A22" s="26" t="s">
        <v>26</v>
      </c>
      <c r="B22" s="12">
        <v>20000</v>
      </c>
      <c r="C22" s="12">
        <v>4603.1</v>
      </c>
      <c r="D22" s="13">
        <f>(C22/B22)*100</f>
        <v>23.015500000000003</v>
      </c>
    </row>
    <row r="23" spans="1:4" ht="12.75">
      <c r="A23" s="26" t="s">
        <v>42</v>
      </c>
      <c r="B23" s="12">
        <v>10</v>
      </c>
      <c r="C23" s="12">
        <v>0</v>
      </c>
      <c r="D23" s="13">
        <v>0</v>
      </c>
    </row>
    <row r="24" spans="1:4" ht="24">
      <c r="A24" s="26" t="s">
        <v>60</v>
      </c>
      <c r="B24" s="12">
        <v>201</v>
      </c>
      <c r="C24" s="12">
        <v>109.7</v>
      </c>
      <c r="D24" s="13">
        <f>(C24/B24)*100</f>
        <v>54.57711442786069</v>
      </c>
    </row>
    <row r="25" spans="1:4" ht="15">
      <c r="A25" s="25" t="s">
        <v>17</v>
      </c>
      <c r="B25" s="9">
        <f>B26+B28+B27</f>
        <v>26231</v>
      </c>
      <c r="C25" s="9">
        <f>C26+C28+C27</f>
        <v>4308.6</v>
      </c>
      <c r="D25" s="10">
        <f>(C25/B25)*100</f>
        <v>16.425603293812667</v>
      </c>
    </row>
    <row r="26" spans="1:4" ht="12.75">
      <c r="A26" s="26" t="s">
        <v>61</v>
      </c>
      <c r="B26" s="12">
        <v>4050</v>
      </c>
      <c r="C26" s="12">
        <v>313.3</v>
      </c>
      <c r="D26" s="13">
        <f>(C26/B26)*100</f>
        <v>7.735802469135803</v>
      </c>
    </row>
    <row r="27" spans="1:4" ht="12.75">
      <c r="A27" s="26" t="s">
        <v>5</v>
      </c>
      <c r="B27" s="12">
        <v>1401</v>
      </c>
      <c r="C27" s="12">
        <v>142.1</v>
      </c>
      <c r="D27" s="13">
        <f>(C27/B27)*100</f>
        <v>10.142755174875088</v>
      </c>
    </row>
    <row r="28" spans="1:4" ht="12.75">
      <c r="A28" s="27" t="s">
        <v>18</v>
      </c>
      <c r="B28" s="12">
        <v>20780</v>
      </c>
      <c r="C28" s="12">
        <v>3853.2</v>
      </c>
      <c r="D28" s="13">
        <f>(C28/B28)*100</f>
        <v>18.542829643888354</v>
      </c>
    </row>
    <row r="29" spans="1:4" ht="15">
      <c r="A29" s="25" t="s">
        <v>19</v>
      </c>
      <c r="B29" s="9">
        <f>B30+B32+B31</f>
        <v>6210</v>
      </c>
      <c r="C29" s="9">
        <f>C30+C32+C31</f>
        <v>1228.8</v>
      </c>
      <c r="D29" s="10">
        <f>D30</f>
        <v>19.78743961352657</v>
      </c>
    </row>
    <row r="30" spans="1:4" ht="24">
      <c r="A30" s="28" t="s">
        <v>62</v>
      </c>
      <c r="B30" s="12">
        <v>6210</v>
      </c>
      <c r="C30" s="12">
        <v>1228.8</v>
      </c>
      <c r="D30" s="13">
        <f>(C30/B30)*100</f>
        <v>19.78743961352657</v>
      </c>
    </row>
    <row r="31" spans="1:4" ht="60" hidden="1">
      <c r="A31" s="26" t="s">
        <v>98</v>
      </c>
      <c r="B31" s="12">
        <v>0</v>
      </c>
      <c r="C31" s="12">
        <v>0</v>
      </c>
      <c r="D31" s="13" t="e">
        <f>(C31/B31)*100</f>
        <v>#DIV/0!</v>
      </c>
    </row>
    <row r="32" spans="1:4" ht="36" hidden="1">
      <c r="A32" s="28" t="s">
        <v>85</v>
      </c>
      <c r="B32" s="12">
        <v>0</v>
      </c>
      <c r="C32" s="12">
        <v>0</v>
      </c>
      <c r="D32" s="13" t="e">
        <f>(C32/B32)*100</f>
        <v>#DIV/0!</v>
      </c>
    </row>
    <row r="33" spans="1:4" ht="24" hidden="1">
      <c r="A33" s="28" t="s">
        <v>129</v>
      </c>
      <c r="B33" s="14">
        <f>B34</f>
        <v>0</v>
      </c>
      <c r="C33" s="14">
        <f>C34</f>
        <v>0</v>
      </c>
      <c r="D33" s="13">
        <v>0</v>
      </c>
    </row>
    <row r="34" spans="1:4" ht="24" hidden="1">
      <c r="A34" s="27" t="s">
        <v>130</v>
      </c>
      <c r="B34" s="12">
        <v>0</v>
      </c>
      <c r="C34" s="12">
        <v>0</v>
      </c>
      <c r="D34" s="13">
        <v>0</v>
      </c>
    </row>
    <row r="35" spans="1:4" ht="24">
      <c r="A35" s="25" t="s">
        <v>27</v>
      </c>
      <c r="B35" s="9">
        <f>B36+B37+B38</f>
        <v>24664</v>
      </c>
      <c r="C35" s="9">
        <f>C36+C37+C38</f>
        <v>3724.4</v>
      </c>
      <c r="D35" s="10">
        <f>(C35/B35)*100</f>
        <v>15.100551410963348</v>
      </c>
    </row>
    <row r="36" spans="1:4" ht="60">
      <c r="A36" s="26" t="s">
        <v>43</v>
      </c>
      <c r="B36" s="12">
        <v>23464</v>
      </c>
      <c r="C36" s="12">
        <v>3574.8</v>
      </c>
      <c r="D36" s="13">
        <f>(C36/B36)*100</f>
        <v>15.235254006137062</v>
      </c>
    </row>
    <row r="37" spans="1:4" ht="24" hidden="1">
      <c r="A37" s="27" t="s">
        <v>64</v>
      </c>
      <c r="B37" s="12">
        <v>0</v>
      </c>
      <c r="C37" s="12">
        <v>0</v>
      </c>
      <c r="D37" s="13">
        <v>0</v>
      </c>
    </row>
    <row r="38" spans="1:4" ht="60">
      <c r="A38" s="26" t="s">
        <v>65</v>
      </c>
      <c r="B38" s="12">
        <v>1200</v>
      </c>
      <c r="C38" s="12">
        <v>149.6</v>
      </c>
      <c r="D38" s="13">
        <f>C38/B38*100</f>
        <v>12.466666666666667</v>
      </c>
    </row>
    <row r="39" spans="1:4" ht="15">
      <c r="A39" s="25" t="s">
        <v>28</v>
      </c>
      <c r="B39" s="9">
        <f>B40</f>
        <v>2947</v>
      </c>
      <c r="C39" s="9">
        <f>C40</f>
        <v>122.1</v>
      </c>
      <c r="D39" s="10">
        <f>(C39/B39)*100</f>
        <v>4.143196470987444</v>
      </c>
    </row>
    <row r="40" spans="1:4" ht="12.75">
      <c r="A40" s="26" t="s">
        <v>49</v>
      </c>
      <c r="B40" s="12">
        <v>2947</v>
      </c>
      <c r="C40" s="12">
        <v>122.1</v>
      </c>
      <c r="D40" s="13">
        <f>(C40/B40)*100</f>
        <v>4.143196470987444</v>
      </c>
    </row>
    <row r="41" spans="1:4" ht="24">
      <c r="A41" s="25" t="s">
        <v>131</v>
      </c>
      <c r="B41" s="9">
        <f>B42+B43</f>
        <v>1525</v>
      </c>
      <c r="C41" s="9">
        <f>C42+C43</f>
        <v>115</v>
      </c>
      <c r="D41" s="10">
        <f>C41/B41*100</f>
        <v>7.540983606557377</v>
      </c>
    </row>
    <row r="42" spans="1:4" ht="13.5">
      <c r="A42" s="27" t="s">
        <v>66</v>
      </c>
      <c r="B42" s="17">
        <v>35</v>
      </c>
      <c r="C42" s="17">
        <v>1</v>
      </c>
      <c r="D42" s="18">
        <f>C42/B42*100</f>
        <v>2.857142857142857</v>
      </c>
    </row>
    <row r="43" spans="1:4" ht="13.5">
      <c r="A43" s="26" t="s">
        <v>67</v>
      </c>
      <c r="B43" s="17">
        <v>1490</v>
      </c>
      <c r="C43" s="17">
        <v>114</v>
      </c>
      <c r="D43" s="18">
        <f>C43/B43*100</f>
        <v>7.651006711409396</v>
      </c>
    </row>
    <row r="44" spans="1:4" ht="24">
      <c r="A44" s="25" t="s">
        <v>35</v>
      </c>
      <c r="B44" s="9">
        <f>B45+B46+B47</f>
        <v>863</v>
      </c>
      <c r="C44" s="9">
        <f>C45+C46+C47</f>
        <v>36.1</v>
      </c>
      <c r="D44" s="10">
        <f>(C44/B44)*100</f>
        <v>4.183082271147161</v>
      </c>
    </row>
    <row r="45" spans="1:4" ht="13.5">
      <c r="A45" s="26" t="s">
        <v>68</v>
      </c>
      <c r="B45" s="17">
        <v>56</v>
      </c>
      <c r="C45" s="17">
        <v>7.2</v>
      </c>
      <c r="D45" s="18">
        <f>C45/B45*100</f>
        <v>12.85714285714286</v>
      </c>
    </row>
    <row r="46" spans="1:4" ht="60">
      <c r="A46" s="30" t="s">
        <v>69</v>
      </c>
      <c r="B46" s="17">
        <v>227</v>
      </c>
      <c r="C46" s="17">
        <v>28.9</v>
      </c>
      <c r="D46" s="18">
        <f>C46/B46*100</f>
        <v>12.731277533039648</v>
      </c>
    </row>
    <row r="47" spans="1:4" ht="24">
      <c r="A47" s="26" t="s">
        <v>70</v>
      </c>
      <c r="B47" s="17">
        <v>580</v>
      </c>
      <c r="C47" s="17">
        <v>0</v>
      </c>
      <c r="D47" s="18">
        <f>C47/B47*100</f>
        <v>0</v>
      </c>
    </row>
    <row r="48" spans="1:4" ht="15">
      <c r="A48" s="25" t="s">
        <v>132</v>
      </c>
      <c r="B48" s="9">
        <f>B49+B60+B61</f>
        <v>915</v>
      </c>
      <c r="C48" s="9">
        <f>C49+C60+C61</f>
        <v>289.2</v>
      </c>
      <c r="D48" s="10">
        <f>(C48/B48)*100</f>
        <v>31.606557377049178</v>
      </c>
    </row>
    <row r="49" spans="1:4" ht="36.75">
      <c r="A49" s="91" t="s">
        <v>133</v>
      </c>
      <c r="B49" s="61">
        <f>B50+B51+B52+B53+B55++B58+B59</f>
        <v>330</v>
      </c>
      <c r="C49" s="61">
        <f>C50+C51+C52+C53+C55++C58+C59+C54+C56+C57</f>
        <v>7.7</v>
      </c>
      <c r="D49" s="10">
        <f>(C49/B49)*100</f>
        <v>2.3333333333333335</v>
      </c>
    </row>
    <row r="50" spans="1:4" ht="36">
      <c r="A50" s="26" t="s">
        <v>134</v>
      </c>
      <c r="B50" s="17">
        <v>37</v>
      </c>
      <c r="C50" s="17">
        <v>0</v>
      </c>
      <c r="D50" s="18">
        <v>0</v>
      </c>
    </row>
    <row r="51" spans="1:4" ht="60">
      <c r="A51" s="26" t="s">
        <v>135</v>
      </c>
      <c r="B51" s="17">
        <v>73</v>
      </c>
      <c r="C51" s="17">
        <v>0</v>
      </c>
      <c r="D51" s="18">
        <f>(C51/B51)*100</f>
        <v>0</v>
      </c>
    </row>
    <row r="52" spans="1:4" ht="36">
      <c r="A52" s="26" t="s">
        <v>136</v>
      </c>
      <c r="B52" s="17">
        <v>85</v>
      </c>
      <c r="C52" s="17">
        <v>0</v>
      </c>
      <c r="D52" s="18">
        <v>0</v>
      </c>
    </row>
    <row r="53" spans="1:4" ht="48">
      <c r="A53" s="26" t="s">
        <v>137</v>
      </c>
      <c r="B53" s="17">
        <v>25</v>
      </c>
      <c r="C53" s="17">
        <v>0</v>
      </c>
      <c r="D53" s="18">
        <f>C53/B53*100</f>
        <v>0</v>
      </c>
    </row>
    <row r="54" spans="1:4" ht="84">
      <c r="A54" s="26" t="s">
        <v>152</v>
      </c>
      <c r="B54" s="17"/>
      <c r="C54" s="17">
        <v>2.5</v>
      </c>
      <c r="D54" s="18"/>
    </row>
    <row r="55" spans="1:4" ht="84">
      <c r="A55" s="26" t="s">
        <v>138</v>
      </c>
      <c r="B55" s="17">
        <v>50</v>
      </c>
      <c r="C55" s="17">
        <v>0</v>
      </c>
      <c r="D55" s="18">
        <f>C55/B55*100</f>
        <v>0</v>
      </c>
    </row>
    <row r="56" spans="1:4" ht="60">
      <c r="A56" s="26" t="s">
        <v>153</v>
      </c>
      <c r="B56" s="17"/>
      <c r="C56" s="17">
        <v>0.2</v>
      </c>
      <c r="D56" s="18"/>
    </row>
    <row r="57" spans="1:4" ht="72">
      <c r="A57" s="26" t="s">
        <v>154</v>
      </c>
      <c r="B57" s="17"/>
      <c r="C57" s="17">
        <v>5</v>
      </c>
      <c r="D57" s="18"/>
    </row>
    <row r="58" spans="1:4" ht="60">
      <c r="A58" s="26" t="s">
        <v>139</v>
      </c>
      <c r="B58" s="17">
        <v>10</v>
      </c>
      <c r="C58" s="17">
        <v>0</v>
      </c>
      <c r="D58" s="18">
        <f aca="true" t="shared" si="2" ref="D58:D66">C58/B58*100</f>
        <v>0</v>
      </c>
    </row>
    <row r="59" spans="1:4" ht="48">
      <c r="A59" s="27" t="s">
        <v>140</v>
      </c>
      <c r="B59" s="17">
        <v>50</v>
      </c>
      <c r="C59" s="17">
        <v>0</v>
      </c>
      <c r="D59" s="18">
        <f t="shared" si="2"/>
        <v>0</v>
      </c>
    </row>
    <row r="60" spans="1:4" ht="24">
      <c r="A60" s="26" t="s">
        <v>141</v>
      </c>
      <c r="B60" s="17">
        <v>135</v>
      </c>
      <c r="C60" s="17">
        <v>3</v>
      </c>
      <c r="D60" s="18">
        <f t="shared" si="2"/>
        <v>2.2222222222222223</v>
      </c>
    </row>
    <row r="61" spans="1:4" ht="13.5">
      <c r="A61" s="26" t="s">
        <v>142</v>
      </c>
      <c r="B61" s="17">
        <v>450</v>
      </c>
      <c r="C61" s="17">
        <v>278.5</v>
      </c>
      <c r="D61" s="18">
        <f t="shared" si="2"/>
        <v>61.88888888888889</v>
      </c>
    </row>
    <row r="62" spans="1:4" ht="24" hidden="1">
      <c r="A62" s="26" t="s">
        <v>77</v>
      </c>
      <c r="B62" s="17">
        <v>0</v>
      </c>
      <c r="C62" s="17">
        <v>0</v>
      </c>
      <c r="D62" s="18" t="e">
        <f t="shared" si="2"/>
        <v>#DIV/0!</v>
      </c>
    </row>
    <row r="63" spans="1:4" ht="15">
      <c r="A63" s="25" t="s">
        <v>78</v>
      </c>
      <c r="B63" s="9">
        <v>514</v>
      </c>
      <c r="C63" s="9">
        <v>91.2</v>
      </c>
      <c r="D63" s="18">
        <f t="shared" si="2"/>
        <v>17.7431906614786</v>
      </c>
    </row>
    <row r="64" spans="1:4" ht="15">
      <c r="A64" s="25" t="s">
        <v>51</v>
      </c>
      <c r="B64" s="9">
        <f>B7+B14+B20+B25+B29+B35+B39+B41+B44+B48+B63+B33</f>
        <v>351574</v>
      </c>
      <c r="C64" s="9">
        <f>C7+C14+C20+C25+C29+C35+C39+C41+C44+C48+C63+C33</f>
        <v>59092.89999999999</v>
      </c>
      <c r="D64" s="10">
        <f t="shared" si="2"/>
        <v>16.808097299572776</v>
      </c>
    </row>
    <row r="65" spans="1:4" ht="15">
      <c r="A65" s="25" t="s">
        <v>32</v>
      </c>
      <c r="B65" s="9">
        <f>B66+B73+B74+B75</f>
        <v>1379336.4000000001</v>
      </c>
      <c r="C65" s="9">
        <f>C66+C73+C74+C75</f>
        <v>173460.2</v>
      </c>
      <c r="D65" s="10">
        <f t="shared" si="2"/>
        <v>12.575626946406981</v>
      </c>
    </row>
    <row r="66" spans="1:4" ht="21">
      <c r="A66" s="31" t="s">
        <v>79</v>
      </c>
      <c r="B66" s="9">
        <f>B67+B70+B71+B72</f>
        <v>1378428.7000000002</v>
      </c>
      <c r="C66" s="9">
        <f>C67+C70+C71+C72</f>
        <v>173305</v>
      </c>
      <c r="D66" s="10">
        <f t="shared" si="2"/>
        <v>12.57264884284548</v>
      </c>
    </row>
    <row r="67" spans="1:4" ht="15">
      <c r="A67" s="26" t="s">
        <v>80</v>
      </c>
      <c r="B67" s="9">
        <f>B68+B69</f>
        <v>449295</v>
      </c>
      <c r="C67" s="9">
        <f>C68+C69</f>
        <v>76100</v>
      </c>
      <c r="D67" s="20">
        <f>D68</f>
        <v>16.93764675769817</v>
      </c>
    </row>
    <row r="68" spans="1:4" ht="15">
      <c r="A68" s="26" t="s">
        <v>86</v>
      </c>
      <c r="B68" s="16">
        <v>449295</v>
      </c>
      <c r="C68" s="16">
        <v>76100</v>
      </c>
      <c r="D68" s="21">
        <f aca="true" t="shared" si="3" ref="D68:D73">C68/B68*100</f>
        <v>16.93764675769817</v>
      </c>
    </row>
    <row r="69" spans="1:4" ht="24" hidden="1">
      <c r="A69" s="26" t="s">
        <v>143</v>
      </c>
      <c r="B69" s="63">
        <v>0</v>
      </c>
      <c r="C69" s="63">
        <v>0</v>
      </c>
      <c r="D69" s="21" t="e">
        <f t="shared" si="3"/>
        <v>#DIV/0!</v>
      </c>
    </row>
    <row r="70" spans="1:4" ht="24">
      <c r="A70" s="26" t="s">
        <v>53</v>
      </c>
      <c r="B70" s="16">
        <v>164643.1</v>
      </c>
      <c r="C70" s="16">
        <v>3500.5</v>
      </c>
      <c r="D70" s="21">
        <f t="shared" si="3"/>
        <v>2.1261140005259858</v>
      </c>
    </row>
    <row r="71" spans="1:4" ht="15">
      <c r="A71" s="26" t="s">
        <v>81</v>
      </c>
      <c r="B71" s="16">
        <v>753780</v>
      </c>
      <c r="C71" s="16">
        <v>93704.5</v>
      </c>
      <c r="D71" s="21">
        <f t="shared" si="3"/>
        <v>12.431279683727347</v>
      </c>
    </row>
    <row r="72" spans="1:4" ht="15">
      <c r="A72" s="26" t="s">
        <v>34</v>
      </c>
      <c r="B72" s="16">
        <v>10710.6</v>
      </c>
      <c r="C72" s="16">
        <v>0</v>
      </c>
      <c r="D72" s="21">
        <f t="shared" si="3"/>
        <v>0</v>
      </c>
    </row>
    <row r="73" spans="1:4" ht="15">
      <c r="A73" s="26" t="s">
        <v>87</v>
      </c>
      <c r="B73" s="16">
        <v>907.7</v>
      </c>
      <c r="C73" s="16">
        <v>261.7</v>
      </c>
      <c r="D73" s="21">
        <f t="shared" si="3"/>
        <v>28.831111600749143</v>
      </c>
    </row>
    <row r="74" spans="1:4" ht="48">
      <c r="A74" s="26" t="s">
        <v>54</v>
      </c>
      <c r="B74" s="16"/>
      <c r="C74" s="16"/>
      <c r="D74" s="21"/>
    </row>
    <row r="75" spans="1:4" ht="24">
      <c r="A75" s="26" t="s">
        <v>56</v>
      </c>
      <c r="B75" s="16"/>
      <c r="C75" s="16">
        <v>-106.5</v>
      </c>
      <c r="D75" s="21"/>
    </row>
    <row r="76" spans="1:4" ht="15">
      <c r="A76" s="25" t="s">
        <v>20</v>
      </c>
      <c r="B76" s="9">
        <f>B64+B65</f>
        <v>1730910.4000000001</v>
      </c>
      <c r="C76" s="9">
        <f>C64+C65</f>
        <v>232553.1</v>
      </c>
      <c r="D76" s="10">
        <f>C76/B76*100</f>
        <v>13.43530549010509</v>
      </c>
    </row>
    <row r="77" spans="1:4" ht="15">
      <c r="A77" s="25" t="s">
        <v>21</v>
      </c>
      <c r="B77" s="9"/>
      <c r="C77" s="9"/>
      <c r="D77" s="10"/>
    </row>
    <row r="78" spans="1:4" ht="13.5">
      <c r="A78" s="26" t="s">
        <v>29</v>
      </c>
      <c r="B78" s="17">
        <v>75812.5</v>
      </c>
      <c r="C78" s="17">
        <v>11671.4</v>
      </c>
      <c r="D78" s="18">
        <f>(C78/B78)*100</f>
        <v>15.395086562242374</v>
      </c>
    </row>
    <row r="79" spans="1:4" ht="13.5" hidden="1">
      <c r="A79" s="26" t="s">
        <v>33</v>
      </c>
      <c r="B79" s="17">
        <v>0</v>
      </c>
      <c r="C79" s="17">
        <v>0</v>
      </c>
      <c r="D79" s="18" t="e">
        <f>C79/B79*100</f>
        <v>#DIV/0!</v>
      </c>
    </row>
    <row r="80" spans="1:4" ht="13.5">
      <c r="A80" s="26" t="s">
        <v>30</v>
      </c>
      <c r="B80" s="17">
        <v>11061.1</v>
      </c>
      <c r="C80" s="17">
        <v>1453</v>
      </c>
      <c r="D80" s="18">
        <f>(C80/B80)*100</f>
        <v>13.136125701783726</v>
      </c>
    </row>
    <row r="81" spans="1:4" ht="13.5">
      <c r="A81" s="26" t="s">
        <v>31</v>
      </c>
      <c r="B81" s="17">
        <v>126707.1</v>
      </c>
      <c r="C81" s="17">
        <v>11207.9</v>
      </c>
      <c r="D81" s="18">
        <f>(C81/B81)*100</f>
        <v>8.84551852264001</v>
      </c>
    </row>
    <row r="82" spans="1:4" ht="13.5">
      <c r="A82" s="26" t="s">
        <v>39</v>
      </c>
      <c r="B82" s="17">
        <v>195168.9</v>
      </c>
      <c r="C82" s="17">
        <v>21576.8</v>
      </c>
      <c r="D82" s="18">
        <f>(C82/B82)*100</f>
        <v>11.05544992055599</v>
      </c>
    </row>
    <row r="83" spans="1:4" ht="13.5">
      <c r="A83" s="26" t="s">
        <v>22</v>
      </c>
      <c r="B83" s="17">
        <v>910548.1</v>
      </c>
      <c r="C83" s="17">
        <v>128770.2</v>
      </c>
      <c r="D83" s="18">
        <f>(C83/B83)*100</f>
        <v>14.142053560926653</v>
      </c>
    </row>
    <row r="84" spans="1:4" ht="13.5">
      <c r="A84" s="26" t="s">
        <v>144</v>
      </c>
      <c r="B84" s="17">
        <v>95796.5</v>
      </c>
      <c r="C84" s="17">
        <v>16414.2</v>
      </c>
      <c r="D84" s="18">
        <f>(C84/B84)*100</f>
        <v>17.134446456812096</v>
      </c>
    </row>
    <row r="85" spans="1:4" ht="13.5" hidden="1">
      <c r="A85" s="26" t="s">
        <v>37</v>
      </c>
      <c r="B85" s="17"/>
      <c r="C85" s="17"/>
      <c r="D85" s="18"/>
    </row>
    <row r="86" spans="1:4" ht="13.5" hidden="1">
      <c r="A86" s="26" t="s">
        <v>37</v>
      </c>
      <c r="B86" s="17">
        <v>0</v>
      </c>
      <c r="C86" s="17">
        <v>0</v>
      </c>
      <c r="D86" s="18"/>
    </row>
    <row r="87" spans="1:4" ht="13.5">
      <c r="A87" s="26" t="s">
        <v>23</v>
      </c>
      <c r="B87" s="17">
        <v>287343</v>
      </c>
      <c r="C87" s="17">
        <v>30111.3</v>
      </c>
      <c r="D87" s="18">
        <f>(C87/B87)*100</f>
        <v>10.47921821655652</v>
      </c>
    </row>
    <row r="88" spans="1:4" ht="13.5">
      <c r="A88" s="26" t="s">
        <v>46</v>
      </c>
      <c r="B88" s="17">
        <v>37405.1</v>
      </c>
      <c r="C88" s="17">
        <v>6394.6</v>
      </c>
      <c r="D88" s="18">
        <f>(C88/B88)*100</f>
        <v>17.095529753964033</v>
      </c>
    </row>
    <row r="89" spans="1:4" ht="13.5">
      <c r="A89" s="26" t="s">
        <v>47</v>
      </c>
      <c r="B89" s="17">
        <v>9991.3</v>
      </c>
      <c r="C89" s="17">
        <v>1653.4</v>
      </c>
      <c r="D89" s="18">
        <f>(C89/B89)*100</f>
        <v>16.548397105481772</v>
      </c>
    </row>
    <row r="90" spans="1:4" ht="13.5">
      <c r="A90" s="26" t="s">
        <v>48</v>
      </c>
      <c r="B90" s="17">
        <v>16</v>
      </c>
      <c r="C90" s="17">
        <v>1.7</v>
      </c>
      <c r="D90" s="18">
        <f>(C90/B90)*100</f>
        <v>10.625</v>
      </c>
    </row>
    <row r="91" spans="1:4" ht="15">
      <c r="A91" s="25" t="s">
        <v>24</v>
      </c>
      <c r="B91" s="9">
        <f>SUM(B78:B90)</f>
        <v>1749849.6</v>
      </c>
      <c r="C91" s="9">
        <f>SUM(C78:C90)</f>
        <v>229254.5</v>
      </c>
      <c r="D91" s="10">
        <f>C91/B91*100</f>
        <v>13.10138311315441</v>
      </c>
    </row>
    <row r="93" ht="13.5" thickBot="1"/>
    <row r="94" spans="1:3" ht="23.25">
      <c r="A94" s="64" t="s">
        <v>7</v>
      </c>
      <c r="B94" s="65">
        <f>B91-B76</f>
        <v>18939.199999999953</v>
      </c>
      <c r="C94" s="65">
        <f>C91-C76</f>
        <v>-3298.600000000006</v>
      </c>
    </row>
    <row r="95" spans="1:3" ht="13.5">
      <c r="A95" s="67" t="s">
        <v>8</v>
      </c>
      <c r="B95" s="38">
        <f>B96+B99</f>
        <v>9370.900000000001</v>
      </c>
      <c r="C95" s="68">
        <f>C96+C99</f>
        <v>-1668</v>
      </c>
    </row>
    <row r="96" spans="1:3" ht="13.5">
      <c r="A96" s="69" t="s">
        <v>9</v>
      </c>
      <c r="B96" s="34">
        <f>B97+B98</f>
        <v>19370.9</v>
      </c>
      <c r="C96" s="70">
        <f>C97+C98</f>
        <v>0</v>
      </c>
    </row>
    <row r="97" spans="1:3" ht="24">
      <c r="A97" s="71" t="s">
        <v>145</v>
      </c>
      <c r="B97" s="38">
        <v>19370.9</v>
      </c>
      <c r="C97" s="68">
        <v>0</v>
      </c>
    </row>
    <row r="98" spans="1:3" ht="24" hidden="1">
      <c r="A98" s="71" t="s">
        <v>146</v>
      </c>
      <c r="B98" s="38"/>
      <c r="C98" s="68"/>
    </row>
    <row r="99" spans="1:3" ht="23.25">
      <c r="A99" s="69" t="s">
        <v>147</v>
      </c>
      <c r="B99" s="34">
        <f>B100+B101</f>
        <v>-10000</v>
      </c>
      <c r="C99" s="70">
        <f>C100+C101</f>
        <v>-1668</v>
      </c>
    </row>
    <row r="100" spans="1:3" ht="36" hidden="1">
      <c r="A100" s="71" t="s">
        <v>148</v>
      </c>
      <c r="B100" s="38">
        <v>0</v>
      </c>
      <c r="C100" s="68">
        <v>0</v>
      </c>
    </row>
    <row r="101" spans="1:3" ht="24">
      <c r="A101" s="71" t="s">
        <v>149</v>
      </c>
      <c r="B101" s="38">
        <v>-10000</v>
      </c>
      <c r="C101" s="68">
        <v>-1668</v>
      </c>
    </row>
    <row r="102" spans="1:3" ht="23.25" hidden="1">
      <c r="A102" s="72" t="s">
        <v>82</v>
      </c>
      <c r="B102" s="34">
        <v>0</v>
      </c>
      <c r="C102" s="70">
        <v>0</v>
      </c>
    </row>
    <row r="103" spans="1:3" ht="24" thickBot="1">
      <c r="A103" s="73" t="s">
        <v>14</v>
      </c>
      <c r="B103" s="74">
        <v>9568.3</v>
      </c>
      <c r="C103" s="75">
        <v>-1630.6</v>
      </c>
    </row>
  </sheetData>
  <sheetProtection/>
  <mergeCells count="5">
    <mergeCell ref="A1:D1"/>
    <mergeCell ref="A2:A5"/>
    <mergeCell ref="B2:B5"/>
    <mergeCell ref="C2:C5"/>
    <mergeCell ref="D2:D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76">
      <selection activeCell="C94" sqref="C94:C103"/>
    </sheetView>
  </sheetViews>
  <sheetFormatPr defaultColWidth="9.00390625" defaultRowHeight="12.75"/>
  <cols>
    <col min="1" max="1" width="54.00390625" style="0" customWidth="1"/>
    <col min="2" max="2" width="12.75390625" style="0" customWidth="1"/>
    <col min="3" max="3" width="13.50390625" style="0" customWidth="1"/>
    <col min="4" max="4" width="12.00390625" style="0" customWidth="1"/>
  </cols>
  <sheetData>
    <row r="1" spans="1:4" ht="36" customHeight="1" thickBot="1">
      <c r="A1" s="105" t="s">
        <v>158</v>
      </c>
      <c r="B1" s="105"/>
      <c r="C1" s="105"/>
      <c r="D1" s="105"/>
    </row>
    <row r="2" spans="1:4" ht="12.75">
      <c r="A2" s="102" t="s">
        <v>15</v>
      </c>
      <c r="B2" s="106" t="s">
        <v>162</v>
      </c>
      <c r="C2" s="109" t="s">
        <v>159</v>
      </c>
      <c r="D2" s="112" t="s">
        <v>0</v>
      </c>
    </row>
    <row r="3" spans="1:4" ht="12.75">
      <c r="A3" s="103"/>
      <c r="B3" s="107"/>
      <c r="C3" s="110"/>
      <c r="D3" s="113"/>
    </row>
    <row r="4" spans="1:4" ht="12.75">
      <c r="A4" s="103"/>
      <c r="B4" s="107"/>
      <c r="C4" s="110"/>
      <c r="D4" s="113"/>
    </row>
    <row r="5" spans="1:4" ht="12.75">
      <c r="A5" s="104"/>
      <c r="B5" s="108"/>
      <c r="C5" s="111"/>
      <c r="D5" s="114"/>
    </row>
    <row r="6" spans="1:4" ht="12.75">
      <c r="A6" s="23">
        <v>1</v>
      </c>
      <c r="B6" s="7">
        <v>3</v>
      </c>
      <c r="C6" s="8">
        <v>4</v>
      </c>
      <c r="D6" s="8">
        <v>5</v>
      </c>
    </row>
    <row r="7" spans="1:4" ht="15">
      <c r="A7" s="25" t="s">
        <v>25</v>
      </c>
      <c r="B7" s="9">
        <f>B9+B10+B11+B12</f>
        <v>242350</v>
      </c>
      <c r="C7" s="9">
        <f>C9+C10+C11+C12+C13</f>
        <v>61696.7</v>
      </c>
      <c r="D7" s="11">
        <f aca="true" t="shared" si="0" ref="D7:D12">(C7/B7)*100</f>
        <v>25.45768516608211</v>
      </c>
    </row>
    <row r="8" spans="1:4" ht="15.75">
      <c r="A8" s="91" t="s">
        <v>124</v>
      </c>
      <c r="B8" s="61">
        <f>B9+B10+B11+B12+B13</f>
        <v>242350</v>
      </c>
      <c r="C8" s="61">
        <f>C9+C10+C11+C12+C13</f>
        <v>61696.7</v>
      </c>
      <c r="D8" s="11">
        <f t="shared" si="0"/>
        <v>25.45768516608211</v>
      </c>
    </row>
    <row r="9" spans="1:4" ht="58.5" customHeight="1">
      <c r="A9" s="26" t="s">
        <v>50</v>
      </c>
      <c r="B9" s="12">
        <v>240532</v>
      </c>
      <c r="C9" s="12">
        <v>61425.7</v>
      </c>
      <c r="D9" s="13">
        <f t="shared" si="0"/>
        <v>25.537433688656808</v>
      </c>
    </row>
    <row r="10" spans="1:4" ht="77.25" customHeight="1">
      <c r="A10" s="26" t="s">
        <v>40</v>
      </c>
      <c r="B10" s="12">
        <v>100</v>
      </c>
      <c r="C10" s="12">
        <v>-8.9</v>
      </c>
      <c r="D10" s="13">
        <f t="shared" si="0"/>
        <v>-8.9</v>
      </c>
    </row>
    <row r="11" spans="1:4" ht="42" customHeight="1">
      <c r="A11" s="26" t="s">
        <v>41</v>
      </c>
      <c r="B11" s="12">
        <v>1708</v>
      </c>
      <c r="C11" s="12">
        <v>279.8</v>
      </c>
      <c r="D11" s="13">
        <f t="shared" si="0"/>
        <v>16.38173302107728</v>
      </c>
    </row>
    <row r="12" spans="1:4" ht="60" customHeight="1">
      <c r="A12" s="26" t="s">
        <v>125</v>
      </c>
      <c r="B12" s="12">
        <v>10</v>
      </c>
      <c r="C12" s="12">
        <v>0.1</v>
      </c>
      <c r="D12" s="13">
        <f t="shared" si="0"/>
        <v>1</v>
      </c>
    </row>
    <row r="13" spans="1:4" ht="36" hidden="1">
      <c r="A13" s="26" t="s">
        <v>126</v>
      </c>
      <c r="B13" s="12"/>
      <c r="C13" s="12">
        <v>0</v>
      </c>
      <c r="D13" s="13"/>
    </row>
    <row r="14" spans="1:4" ht="23.25">
      <c r="A14" s="25" t="s">
        <v>1</v>
      </c>
      <c r="B14" s="14">
        <f>B16+B17+B18+B19</f>
        <v>9824</v>
      </c>
      <c r="C14" s="14">
        <f>C16+C17+C18+C19</f>
        <v>2137.9</v>
      </c>
      <c r="D14" s="15">
        <f aca="true" t="shared" si="1" ref="D14:D20">(C14/B14)*100</f>
        <v>21.762011400651467</v>
      </c>
    </row>
    <row r="15" spans="1:4" ht="30" customHeight="1">
      <c r="A15" s="91" t="s">
        <v>127</v>
      </c>
      <c r="B15" s="62">
        <f>B16+B17+B18+B19</f>
        <v>9824</v>
      </c>
      <c r="C15" s="62">
        <f>C16+C17+C18+C19</f>
        <v>2137.9</v>
      </c>
      <c r="D15" s="15">
        <f t="shared" si="1"/>
        <v>21.762011400651467</v>
      </c>
    </row>
    <row r="16" spans="1:4" ht="54" customHeight="1">
      <c r="A16" s="26" t="s">
        <v>2</v>
      </c>
      <c r="B16" s="12">
        <v>4490</v>
      </c>
      <c r="C16" s="12">
        <v>970.2</v>
      </c>
      <c r="D16" s="13">
        <f t="shared" si="1"/>
        <v>21.608017817371937</v>
      </c>
    </row>
    <row r="17" spans="1:4" ht="65.25" customHeight="1">
      <c r="A17" s="26" t="s">
        <v>3</v>
      </c>
      <c r="B17" s="12">
        <v>20</v>
      </c>
      <c r="C17" s="12">
        <v>6.3</v>
      </c>
      <c r="D17" s="13">
        <f t="shared" si="1"/>
        <v>31.5</v>
      </c>
    </row>
    <row r="18" spans="1:4" ht="54.75" customHeight="1">
      <c r="A18" s="26" t="s">
        <v>57</v>
      </c>
      <c r="B18" s="12">
        <v>6012</v>
      </c>
      <c r="C18" s="12">
        <v>1361.8</v>
      </c>
      <c r="D18" s="13">
        <f t="shared" si="1"/>
        <v>22.65136393878909</v>
      </c>
    </row>
    <row r="19" spans="1:4" ht="47.25" customHeight="1">
      <c r="A19" s="26" t="s">
        <v>4</v>
      </c>
      <c r="B19" s="12">
        <v>-698</v>
      </c>
      <c r="C19" s="12">
        <v>-200.4</v>
      </c>
      <c r="D19" s="13">
        <f t="shared" si="1"/>
        <v>28.710601719197708</v>
      </c>
    </row>
    <row r="20" spans="1:4" ht="15">
      <c r="A20" s="25" t="s">
        <v>16</v>
      </c>
      <c r="B20" s="9">
        <f>B22+B23+B24+B21</f>
        <v>35531</v>
      </c>
      <c r="C20" s="9">
        <f>C22+C23+C24+C21</f>
        <v>8825.9</v>
      </c>
      <c r="D20" s="11">
        <f t="shared" si="1"/>
        <v>24.83999887422251</v>
      </c>
    </row>
    <row r="21" spans="1:4" ht="24">
      <c r="A21" s="26" t="s">
        <v>128</v>
      </c>
      <c r="B21" s="12">
        <v>15320</v>
      </c>
      <c r="C21" s="12">
        <v>3382.4</v>
      </c>
      <c r="D21" s="18">
        <f>C21/B21*100</f>
        <v>22.07832898172324</v>
      </c>
    </row>
    <row r="22" spans="1:4" ht="16.5" customHeight="1">
      <c r="A22" s="26" t="s">
        <v>26</v>
      </c>
      <c r="B22" s="12">
        <v>19800</v>
      </c>
      <c r="C22" s="12">
        <v>5133.2</v>
      </c>
      <c r="D22" s="13">
        <f>(C22/B22)*100</f>
        <v>25.925252525252525</v>
      </c>
    </row>
    <row r="23" spans="1:4" ht="12.75">
      <c r="A23" s="26" t="s">
        <v>42</v>
      </c>
      <c r="B23" s="12">
        <v>10</v>
      </c>
      <c r="C23" s="12">
        <v>-9.6</v>
      </c>
      <c r="D23" s="13">
        <v>0</v>
      </c>
    </row>
    <row r="24" spans="1:4" ht="24">
      <c r="A24" s="26" t="s">
        <v>60</v>
      </c>
      <c r="B24" s="12">
        <v>401</v>
      </c>
      <c r="C24" s="12">
        <v>319.9</v>
      </c>
      <c r="D24" s="13">
        <f>(C24/B24)*100</f>
        <v>79.77556109725685</v>
      </c>
    </row>
    <row r="25" spans="1:4" ht="15">
      <c r="A25" s="25" t="s">
        <v>17</v>
      </c>
      <c r="B25" s="9">
        <f>B26+B28+B27</f>
        <v>26231</v>
      </c>
      <c r="C25" s="9">
        <f>C26+C28+C27</f>
        <v>6182.9</v>
      </c>
      <c r="D25" s="10">
        <f>(C25/B25)*100</f>
        <v>23.570965651328578</v>
      </c>
    </row>
    <row r="26" spans="1:4" ht="12.75">
      <c r="A26" s="26" t="s">
        <v>61</v>
      </c>
      <c r="B26" s="12">
        <v>4050</v>
      </c>
      <c r="C26" s="12">
        <v>1904.1</v>
      </c>
      <c r="D26" s="13">
        <f>(C26/B26)*100</f>
        <v>47.01481481481481</v>
      </c>
    </row>
    <row r="27" spans="1:4" ht="12.75">
      <c r="A27" s="26" t="s">
        <v>5</v>
      </c>
      <c r="B27" s="12">
        <v>1401</v>
      </c>
      <c r="C27" s="12">
        <v>169.1</v>
      </c>
      <c r="D27" s="13">
        <f>(C27/B27)*100</f>
        <v>12.069950035688795</v>
      </c>
    </row>
    <row r="28" spans="1:4" ht="12.75">
      <c r="A28" s="27" t="s">
        <v>18</v>
      </c>
      <c r="B28" s="12">
        <v>20780</v>
      </c>
      <c r="C28" s="12">
        <v>4109.7</v>
      </c>
      <c r="D28" s="13">
        <f>(C28/B28)*100</f>
        <v>19.777189605389797</v>
      </c>
    </row>
    <row r="29" spans="1:4" ht="15">
      <c r="A29" s="25" t="s">
        <v>19</v>
      </c>
      <c r="B29" s="9">
        <f>B30+B32+B31</f>
        <v>6210</v>
      </c>
      <c r="C29" s="9">
        <f>C30+C32+C31</f>
        <v>1946.1</v>
      </c>
      <c r="D29" s="10">
        <f>D30</f>
        <v>31.33816425120773</v>
      </c>
    </row>
    <row r="30" spans="1:4" ht="24">
      <c r="A30" s="28" t="s">
        <v>62</v>
      </c>
      <c r="B30" s="12">
        <v>6210</v>
      </c>
      <c r="C30" s="12">
        <v>1946.1</v>
      </c>
      <c r="D30" s="13">
        <f>(C30/B30)*100</f>
        <v>31.33816425120773</v>
      </c>
    </row>
    <row r="31" spans="1:4" ht="84" customHeight="1" hidden="1">
      <c r="A31" s="26" t="s">
        <v>98</v>
      </c>
      <c r="B31" s="12">
        <v>0</v>
      </c>
      <c r="C31" s="12">
        <v>0</v>
      </c>
      <c r="D31" s="13" t="e">
        <f>(C31/B31)*100</f>
        <v>#DIV/0!</v>
      </c>
    </row>
    <row r="32" spans="1:4" ht="36" hidden="1">
      <c r="A32" s="28" t="s">
        <v>85</v>
      </c>
      <c r="B32" s="12">
        <v>0</v>
      </c>
      <c r="C32" s="12">
        <v>0</v>
      </c>
      <c r="D32" s="13" t="e">
        <f>(C32/B32)*100</f>
        <v>#DIV/0!</v>
      </c>
    </row>
    <row r="33" spans="1:4" ht="24" hidden="1">
      <c r="A33" s="28" t="s">
        <v>129</v>
      </c>
      <c r="B33" s="14">
        <f>B34</f>
        <v>0</v>
      </c>
      <c r="C33" s="14">
        <f>C34</f>
        <v>0</v>
      </c>
      <c r="D33" s="13">
        <v>0</v>
      </c>
    </row>
    <row r="34" spans="1:4" ht="12.75" hidden="1">
      <c r="A34" s="27" t="s">
        <v>130</v>
      </c>
      <c r="B34" s="12">
        <v>0</v>
      </c>
      <c r="C34" s="12">
        <v>0</v>
      </c>
      <c r="D34" s="13">
        <v>0</v>
      </c>
    </row>
    <row r="35" spans="1:4" ht="24">
      <c r="A35" s="25" t="s">
        <v>27</v>
      </c>
      <c r="B35" s="9">
        <f>B36+B37+B38</f>
        <v>24664</v>
      </c>
      <c r="C35" s="9">
        <f>C36+C37+C38</f>
        <v>6187.5</v>
      </c>
      <c r="D35" s="10">
        <f>(C35/B35)*100</f>
        <v>25.087171586117417</v>
      </c>
    </row>
    <row r="36" spans="1:4" ht="63.75" customHeight="1">
      <c r="A36" s="26" t="s">
        <v>43</v>
      </c>
      <c r="B36" s="12">
        <v>23464</v>
      </c>
      <c r="C36" s="12">
        <v>5747.2</v>
      </c>
      <c r="D36" s="13">
        <f>(C36/B36)*100</f>
        <v>24.493692465052845</v>
      </c>
    </row>
    <row r="37" spans="1:4" ht="15" customHeight="1">
      <c r="A37" s="27" t="s">
        <v>64</v>
      </c>
      <c r="B37" s="12">
        <v>0</v>
      </c>
      <c r="C37" s="12">
        <v>0</v>
      </c>
      <c r="D37" s="13">
        <v>0</v>
      </c>
    </row>
    <row r="38" spans="1:4" ht="65.25" customHeight="1">
      <c r="A38" s="26" t="s">
        <v>65</v>
      </c>
      <c r="B38" s="12">
        <v>1200</v>
      </c>
      <c r="C38" s="12">
        <v>440.3</v>
      </c>
      <c r="D38" s="13">
        <f>C38/B38*100</f>
        <v>36.69166666666667</v>
      </c>
    </row>
    <row r="39" spans="1:4" ht="16.5" customHeight="1">
      <c r="A39" s="25" t="s">
        <v>28</v>
      </c>
      <c r="B39" s="9">
        <f>B40</f>
        <v>2947</v>
      </c>
      <c r="C39" s="9">
        <f>C40</f>
        <v>704.1</v>
      </c>
      <c r="D39" s="10">
        <f>(C39/B39)*100</f>
        <v>23.892093654563965</v>
      </c>
    </row>
    <row r="40" spans="1:4" ht="14.25" customHeight="1">
      <c r="A40" s="26" t="s">
        <v>49</v>
      </c>
      <c r="B40" s="12">
        <v>2947</v>
      </c>
      <c r="C40" s="12">
        <v>704.1</v>
      </c>
      <c r="D40" s="13">
        <f>(C40/B40)*100</f>
        <v>23.892093654563965</v>
      </c>
    </row>
    <row r="41" spans="1:4" ht="24">
      <c r="A41" s="25" t="s">
        <v>131</v>
      </c>
      <c r="B41" s="9">
        <f>B42+B43</f>
        <v>1525</v>
      </c>
      <c r="C41" s="9">
        <f>C42+C43</f>
        <v>112.10000000000001</v>
      </c>
      <c r="D41" s="10">
        <f>C41/B41*100</f>
        <v>7.3508196721311485</v>
      </c>
    </row>
    <row r="42" spans="1:4" ht="13.5">
      <c r="A42" s="27" t="s">
        <v>66</v>
      </c>
      <c r="B42" s="17">
        <v>35</v>
      </c>
      <c r="C42" s="17">
        <v>1.7</v>
      </c>
      <c r="D42" s="18">
        <f>C42/B42*100</f>
        <v>4.857142857142857</v>
      </c>
    </row>
    <row r="43" spans="1:4" ht="13.5">
      <c r="A43" s="26" t="s">
        <v>67</v>
      </c>
      <c r="B43" s="17">
        <v>1490</v>
      </c>
      <c r="C43" s="17">
        <v>110.4</v>
      </c>
      <c r="D43" s="18">
        <f>C43/B43*100</f>
        <v>7.409395973154363</v>
      </c>
    </row>
    <row r="44" spans="1:4" ht="13.5" customHeight="1">
      <c r="A44" s="25" t="s">
        <v>35</v>
      </c>
      <c r="B44" s="9">
        <f>B45+B46+B47</f>
        <v>863</v>
      </c>
      <c r="C44" s="9">
        <f>C45+C46+C47</f>
        <v>69.3</v>
      </c>
      <c r="D44" s="10">
        <f>(C44/B44)*100</f>
        <v>8.030127462340673</v>
      </c>
    </row>
    <row r="45" spans="1:4" ht="13.5">
      <c r="A45" s="26" t="s">
        <v>68</v>
      </c>
      <c r="B45" s="17">
        <v>56</v>
      </c>
      <c r="C45" s="17">
        <v>12.6</v>
      </c>
      <c r="D45" s="18">
        <f>C45/B45*100</f>
        <v>22.5</v>
      </c>
    </row>
    <row r="46" spans="1:4" ht="64.5" customHeight="1">
      <c r="A46" s="30" t="s">
        <v>69</v>
      </c>
      <c r="B46" s="17">
        <v>227</v>
      </c>
      <c r="C46" s="17">
        <v>56.7</v>
      </c>
      <c r="D46" s="18">
        <f>C46/B46*100</f>
        <v>24.97797356828194</v>
      </c>
    </row>
    <row r="47" spans="1:4" ht="24.75" customHeight="1">
      <c r="A47" s="26" t="s">
        <v>70</v>
      </c>
      <c r="B47" s="17">
        <v>580</v>
      </c>
      <c r="C47" s="17">
        <v>0</v>
      </c>
      <c r="D47" s="18">
        <f>C47/B47*100</f>
        <v>0</v>
      </c>
    </row>
    <row r="48" spans="1:4" ht="18.75" customHeight="1">
      <c r="A48" s="25" t="s">
        <v>132</v>
      </c>
      <c r="B48" s="9">
        <f>B49+B60+B61+B62</f>
        <v>915</v>
      </c>
      <c r="C48" s="9">
        <f>C49+C60+C61+C62</f>
        <v>473.3</v>
      </c>
      <c r="D48" s="10">
        <f>(C48/B48)*100</f>
        <v>51.72677595628416</v>
      </c>
    </row>
    <row r="49" spans="1:4" ht="28.5" customHeight="1">
      <c r="A49" s="91" t="s">
        <v>133</v>
      </c>
      <c r="B49" s="61">
        <f>B50+B51+B52+B53+B54+B55+B56+B57+B58+B59</f>
        <v>74</v>
      </c>
      <c r="C49" s="61">
        <f>C50+C51+C52+C53+C55++C58+C59+C54+C56+C57</f>
        <v>12.5</v>
      </c>
      <c r="D49" s="10">
        <f>(C49/B49)*100</f>
        <v>16.89189189189189</v>
      </c>
    </row>
    <row r="50" spans="1:4" ht="36" customHeight="1">
      <c r="A50" s="26" t="s">
        <v>134</v>
      </c>
      <c r="B50" s="17">
        <v>0</v>
      </c>
      <c r="C50" s="17">
        <v>0.2</v>
      </c>
      <c r="D50" s="18">
        <v>0</v>
      </c>
    </row>
    <row r="51" spans="1:4" ht="51.75" customHeight="1">
      <c r="A51" s="26" t="s">
        <v>135</v>
      </c>
      <c r="B51" s="17">
        <v>1</v>
      </c>
      <c r="C51" s="17">
        <v>0.8</v>
      </c>
      <c r="D51" s="18">
        <f>(C51/B51)*100</f>
        <v>80</v>
      </c>
    </row>
    <row r="52" spans="1:4" ht="39.75" customHeight="1">
      <c r="A52" s="26" t="s">
        <v>136</v>
      </c>
      <c r="B52" s="17">
        <v>1</v>
      </c>
      <c r="C52" s="17">
        <v>0.8</v>
      </c>
      <c r="D52" s="18">
        <f aca="true" t="shared" si="2" ref="D52:D57">(C52/B52)*100</f>
        <v>80</v>
      </c>
    </row>
    <row r="53" spans="1:4" ht="35.25" customHeight="1" hidden="1">
      <c r="A53" s="26" t="s">
        <v>137</v>
      </c>
      <c r="B53" s="17">
        <v>0</v>
      </c>
      <c r="C53" s="17">
        <v>0</v>
      </c>
      <c r="D53" s="18">
        <v>0</v>
      </c>
    </row>
    <row r="54" spans="1:4" ht="76.5" customHeight="1">
      <c r="A54" s="26" t="s">
        <v>152</v>
      </c>
      <c r="B54" s="17">
        <v>5</v>
      </c>
      <c r="C54" s="17">
        <v>2.8</v>
      </c>
      <c r="D54" s="18">
        <f t="shared" si="2"/>
        <v>55.99999999999999</v>
      </c>
    </row>
    <row r="55" spans="1:4" ht="84.75" customHeight="1">
      <c r="A55" s="26" t="s">
        <v>160</v>
      </c>
      <c r="B55" s="17">
        <v>0</v>
      </c>
      <c r="C55" s="17">
        <v>0.1</v>
      </c>
      <c r="D55" s="18">
        <v>0</v>
      </c>
    </row>
    <row r="56" spans="1:4" ht="58.5" customHeight="1">
      <c r="A56" s="26" t="s">
        <v>153</v>
      </c>
      <c r="B56" s="17"/>
      <c r="C56" s="17">
        <v>0.3</v>
      </c>
      <c r="D56" s="18">
        <v>0</v>
      </c>
    </row>
    <row r="57" spans="1:4" ht="72">
      <c r="A57" s="26" t="s">
        <v>154</v>
      </c>
      <c r="B57" s="17">
        <v>10</v>
      </c>
      <c r="C57" s="17">
        <v>5.5</v>
      </c>
      <c r="D57" s="18">
        <f t="shared" si="2"/>
        <v>55.00000000000001</v>
      </c>
    </row>
    <row r="58" spans="1:4" ht="48">
      <c r="A58" s="26" t="s">
        <v>139</v>
      </c>
      <c r="B58" s="17">
        <v>10</v>
      </c>
      <c r="C58" s="17">
        <v>0</v>
      </c>
      <c r="D58" s="18">
        <f aca="true" t="shared" si="3" ref="D58:D66">C58/B58*100</f>
        <v>0</v>
      </c>
    </row>
    <row r="59" spans="1:4" ht="48">
      <c r="A59" s="27" t="s">
        <v>140</v>
      </c>
      <c r="B59" s="17">
        <v>47</v>
      </c>
      <c r="C59" s="17">
        <v>2</v>
      </c>
      <c r="D59" s="18">
        <f t="shared" si="3"/>
        <v>4.25531914893617</v>
      </c>
    </row>
    <row r="60" spans="1:4" ht="24">
      <c r="A60" s="26" t="s">
        <v>141</v>
      </c>
      <c r="B60" s="17">
        <v>135</v>
      </c>
      <c r="C60" s="17">
        <v>7.3</v>
      </c>
      <c r="D60" s="18">
        <f t="shared" si="3"/>
        <v>5.407407407407407</v>
      </c>
    </row>
    <row r="61" spans="1:4" ht="13.5">
      <c r="A61" s="26" t="s">
        <v>142</v>
      </c>
      <c r="B61" s="17">
        <v>705</v>
      </c>
      <c r="C61" s="17">
        <v>453</v>
      </c>
      <c r="D61" s="18">
        <f t="shared" si="3"/>
        <v>64.25531914893618</v>
      </c>
    </row>
    <row r="62" spans="1:4" ht="82.5" customHeight="1">
      <c r="A62" s="26" t="s">
        <v>161</v>
      </c>
      <c r="B62" s="17">
        <v>1</v>
      </c>
      <c r="C62" s="17">
        <v>0.5</v>
      </c>
      <c r="D62" s="18">
        <f t="shared" si="3"/>
        <v>50</v>
      </c>
    </row>
    <row r="63" spans="1:4" ht="15">
      <c r="A63" s="25" t="s">
        <v>78</v>
      </c>
      <c r="B63" s="9">
        <v>514</v>
      </c>
      <c r="C63" s="9">
        <v>133.3</v>
      </c>
      <c r="D63" s="18">
        <f t="shared" si="3"/>
        <v>25.933852140077825</v>
      </c>
    </row>
    <row r="64" spans="1:4" ht="15">
      <c r="A64" s="25" t="s">
        <v>51</v>
      </c>
      <c r="B64" s="9">
        <f>B7+B14+B20+B25+B29+B35+B39+B41+B44+B48+B63+B33</f>
        <v>351574</v>
      </c>
      <c r="C64" s="9">
        <f>C7+C14+C20+C25+C29+C35+C39+C41+C44+C48+C63+C33</f>
        <v>88469.10000000002</v>
      </c>
      <c r="D64" s="10">
        <f t="shared" si="3"/>
        <v>25.163720866730767</v>
      </c>
    </row>
    <row r="65" spans="1:4" ht="15">
      <c r="A65" s="25" t="s">
        <v>32</v>
      </c>
      <c r="B65" s="9">
        <f>B66+B73+B74+B75</f>
        <v>1404786.4999999998</v>
      </c>
      <c r="C65" s="9">
        <f>C66+C73+C74+C75</f>
        <v>287333.89999999997</v>
      </c>
      <c r="D65" s="10">
        <f t="shared" si="3"/>
        <v>20.453919510188918</v>
      </c>
    </row>
    <row r="66" spans="1:4" ht="21">
      <c r="A66" s="31" t="s">
        <v>79</v>
      </c>
      <c r="B66" s="9">
        <f>B67+B70+B71+B72</f>
        <v>1403813.7999999998</v>
      </c>
      <c r="C66" s="9">
        <f>C67+C70+C71+C72</f>
        <v>287117.6</v>
      </c>
      <c r="D66" s="10">
        <f t="shared" si="3"/>
        <v>20.45268396706173</v>
      </c>
    </row>
    <row r="67" spans="1:4" ht="15">
      <c r="A67" s="26" t="s">
        <v>80</v>
      </c>
      <c r="B67" s="9">
        <f>B68+B69</f>
        <v>449295</v>
      </c>
      <c r="C67" s="9">
        <f>C68+C69</f>
        <v>117401</v>
      </c>
      <c r="D67" s="20">
        <f>D68</f>
        <v>26.130048186603457</v>
      </c>
    </row>
    <row r="68" spans="1:4" ht="15">
      <c r="A68" s="26" t="s">
        <v>86</v>
      </c>
      <c r="B68" s="16">
        <v>449295</v>
      </c>
      <c r="C68" s="16">
        <v>117401</v>
      </c>
      <c r="D68" s="21">
        <f aca="true" t="shared" si="4" ref="D68:D73">C68/B68*100</f>
        <v>26.130048186603457</v>
      </c>
    </row>
    <row r="69" spans="1:4" ht="24" hidden="1">
      <c r="A69" s="26" t="s">
        <v>143</v>
      </c>
      <c r="B69" s="63">
        <v>0</v>
      </c>
      <c r="C69" s="63">
        <v>0</v>
      </c>
      <c r="D69" s="21" t="e">
        <f t="shared" si="4"/>
        <v>#DIV/0!</v>
      </c>
    </row>
    <row r="70" spans="1:4" ht="24">
      <c r="A70" s="26" t="s">
        <v>53</v>
      </c>
      <c r="B70" s="16">
        <v>177116.4</v>
      </c>
      <c r="C70" s="16">
        <v>16128</v>
      </c>
      <c r="D70" s="21">
        <f t="shared" si="4"/>
        <v>9.105876135693816</v>
      </c>
    </row>
    <row r="71" spans="1:4" ht="21.75" customHeight="1">
      <c r="A71" s="26" t="s">
        <v>81</v>
      </c>
      <c r="B71" s="16">
        <v>758059.5</v>
      </c>
      <c r="C71" s="16">
        <v>153588.6</v>
      </c>
      <c r="D71" s="21">
        <f t="shared" si="4"/>
        <v>20.26075789565331</v>
      </c>
    </row>
    <row r="72" spans="1:4" ht="15">
      <c r="A72" s="26" t="s">
        <v>34</v>
      </c>
      <c r="B72" s="16">
        <v>19342.9</v>
      </c>
      <c r="C72" s="16">
        <v>0</v>
      </c>
      <c r="D72" s="21">
        <f t="shared" si="4"/>
        <v>0</v>
      </c>
    </row>
    <row r="73" spans="1:4" ht="15">
      <c r="A73" s="26" t="s">
        <v>87</v>
      </c>
      <c r="B73" s="16">
        <v>972.7</v>
      </c>
      <c r="C73" s="16">
        <v>326.7</v>
      </c>
      <c r="D73" s="21">
        <f t="shared" si="4"/>
        <v>33.58692299784106</v>
      </c>
    </row>
    <row r="74" spans="1:4" ht="51" customHeight="1">
      <c r="A74" s="26" t="s">
        <v>54</v>
      </c>
      <c r="B74" s="16"/>
      <c r="C74" s="16"/>
      <c r="D74" s="21"/>
    </row>
    <row r="75" spans="1:4" ht="28.5" customHeight="1">
      <c r="A75" s="26" t="s">
        <v>56</v>
      </c>
      <c r="B75" s="16"/>
      <c r="C75" s="16">
        <v>-110.4</v>
      </c>
      <c r="D75" s="21"/>
    </row>
    <row r="76" spans="1:4" ht="15">
      <c r="A76" s="25" t="s">
        <v>20</v>
      </c>
      <c r="B76" s="9">
        <f>B64+B65</f>
        <v>1756360.4999999998</v>
      </c>
      <c r="C76" s="9">
        <f>C64+C65</f>
        <v>375803</v>
      </c>
      <c r="D76" s="10">
        <f>C76/B76*100</f>
        <v>21.39668934709019</v>
      </c>
    </row>
    <row r="77" spans="1:4" ht="15">
      <c r="A77" s="25" t="s">
        <v>21</v>
      </c>
      <c r="B77" s="9"/>
      <c r="C77" s="9"/>
      <c r="D77" s="10"/>
    </row>
    <row r="78" spans="1:4" ht="13.5">
      <c r="A78" s="26" t="s">
        <v>29</v>
      </c>
      <c r="B78" s="17">
        <v>76576.1</v>
      </c>
      <c r="C78" s="17">
        <v>18388.3</v>
      </c>
      <c r="D78" s="18">
        <f>(C78/B78)*100</f>
        <v>24.013105916859175</v>
      </c>
    </row>
    <row r="79" spans="1:4" ht="13.5" hidden="1">
      <c r="A79" s="26" t="s">
        <v>33</v>
      </c>
      <c r="B79" s="17">
        <v>0</v>
      </c>
      <c r="C79" s="17">
        <v>0</v>
      </c>
      <c r="D79" s="18" t="e">
        <f>C79/B79*100</f>
        <v>#DIV/0!</v>
      </c>
    </row>
    <row r="80" spans="1:4" ht="13.5">
      <c r="A80" s="26" t="s">
        <v>30</v>
      </c>
      <c r="B80" s="17">
        <v>11061.1</v>
      </c>
      <c r="C80" s="17">
        <v>2346.9</v>
      </c>
      <c r="D80" s="18">
        <f>(C80/B80)*100</f>
        <v>21.217600419488118</v>
      </c>
    </row>
    <row r="81" spans="1:4" ht="13.5">
      <c r="A81" s="26" t="s">
        <v>31</v>
      </c>
      <c r="B81" s="17">
        <v>137179.6</v>
      </c>
      <c r="C81" s="17">
        <v>16749.8</v>
      </c>
      <c r="D81" s="18">
        <f>(C81/B81)*100</f>
        <v>12.210124537467669</v>
      </c>
    </row>
    <row r="82" spans="1:4" ht="13.5">
      <c r="A82" s="26" t="s">
        <v>39</v>
      </c>
      <c r="B82" s="17">
        <v>195106.5</v>
      </c>
      <c r="C82" s="17">
        <v>40910.8</v>
      </c>
      <c r="D82" s="18">
        <f>(C82/B82)*100</f>
        <v>20.968445438773184</v>
      </c>
    </row>
    <row r="83" spans="1:4" ht="13.5">
      <c r="A83" s="26" t="s">
        <v>22</v>
      </c>
      <c r="B83" s="17">
        <v>924240.9</v>
      </c>
      <c r="C83" s="17">
        <v>206975.7</v>
      </c>
      <c r="D83" s="18">
        <f>(C83/B83)*100</f>
        <v>22.394129063104653</v>
      </c>
    </row>
    <row r="84" spans="1:4" ht="13.5">
      <c r="A84" s="26" t="s">
        <v>144</v>
      </c>
      <c r="B84" s="17">
        <v>95804</v>
      </c>
      <c r="C84" s="17">
        <v>24114.8</v>
      </c>
      <c r="D84" s="18">
        <f>(C84/B84)*100</f>
        <v>25.170974072063796</v>
      </c>
    </row>
    <row r="85" spans="1:4" ht="13.5" hidden="1">
      <c r="A85" s="26" t="s">
        <v>37</v>
      </c>
      <c r="B85" s="17"/>
      <c r="C85" s="17"/>
      <c r="D85" s="18"/>
    </row>
    <row r="86" spans="1:4" ht="13.5" hidden="1">
      <c r="A86" s="26" t="s">
        <v>37</v>
      </c>
      <c r="B86" s="17">
        <v>0</v>
      </c>
      <c r="C86" s="17">
        <v>0</v>
      </c>
      <c r="D86" s="18"/>
    </row>
    <row r="87" spans="1:4" ht="13.5">
      <c r="A87" s="26" t="s">
        <v>23</v>
      </c>
      <c r="B87" s="17">
        <v>286669.1</v>
      </c>
      <c r="C87" s="17">
        <v>49157.9</v>
      </c>
      <c r="D87" s="18">
        <f>(C87/B87)*100</f>
        <v>17.147959092905378</v>
      </c>
    </row>
    <row r="88" spans="1:4" ht="13.5">
      <c r="A88" s="26" t="s">
        <v>46</v>
      </c>
      <c r="B88" s="17">
        <v>38655.1</v>
      </c>
      <c r="C88" s="17">
        <v>9667.7</v>
      </c>
      <c r="D88" s="18">
        <f>(C88/B88)*100</f>
        <v>25.010153899485456</v>
      </c>
    </row>
    <row r="89" spans="1:4" ht="13.5">
      <c r="A89" s="26" t="s">
        <v>47</v>
      </c>
      <c r="B89" s="17">
        <v>9991.3</v>
      </c>
      <c r="C89" s="17">
        <v>2439.2</v>
      </c>
      <c r="D89" s="18">
        <f>(C89/B89)*100</f>
        <v>24.41323951838099</v>
      </c>
    </row>
    <row r="90" spans="1:4" ht="13.5">
      <c r="A90" s="26" t="s">
        <v>48</v>
      </c>
      <c r="B90" s="17">
        <v>16</v>
      </c>
      <c r="C90" s="17">
        <v>3.2</v>
      </c>
      <c r="D90" s="18">
        <f>(C90/B90)*100</f>
        <v>20</v>
      </c>
    </row>
    <row r="91" spans="1:4" ht="15">
      <c r="A91" s="25" t="s">
        <v>24</v>
      </c>
      <c r="B91" s="9">
        <f>SUM(B78:B90)</f>
        <v>1775299.7000000004</v>
      </c>
      <c r="C91" s="9">
        <f>SUM(C78:C90)</f>
        <v>370754.30000000005</v>
      </c>
      <c r="D91" s="10">
        <f>C91/B91*100</f>
        <v>20.884040029973526</v>
      </c>
    </row>
    <row r="93" ht="13.5" thickBot="1"/>
    <row r="94" spans="1:3" ht="23.25">
      <c r="A94" s="64" t="s">
        <v>7</v>
      </c>
      <c r="B94" s="65">
        <f>B91-B76</f>
        <v>18939.200000000652</v>
      </c>
      <c r="C94" s="65">
        <f>C91-C76</f>
        <v>-5048.699999999953</v>
      </c>
    </row>
    <row r="95" spans="1:3" ht="13.5">
      <c r="A95" s="67" t="s">
        <v>8</v>
      </c>
      <c r="B95" s="38">
        <f>B96+B99</f>
        <v>9370.900000000001</v>
      </c>
      <c r="C95" s="68">
        <f>C96+C99</f>
        <v>-2502</v>
      </c>
    </row>
    <row r="96" spans="1:3" ht="13.5">
      <c r="A96" s="69" t="s">
        <v>9</v>
      </c>
      <c r="B96" s="34">
        <f>B97+B98</f>
        <v>19370.9</v>
      </c>
      <c r="C96" s="70">
        <f>C97+C98</f>
        <v>0</v>
      </c>
    </row>
    <row r="97" spans="1:3" ht="24">
      <c r="A97" s="71" t="s">
        <v>145</v>
      </c>
      <c r="B97" s="38">
        <v>19370.9</v>
      </c>
      <c r="C97" s="68">
        <v>0</v>
      </c>
    </row>
    <row r="98" spans="1:3" ht="24" hidden="1">
      <c r="A98" s="71" t="s">
        <v>146</v>
      </c>
      <c r="B98" s="38"/>
      <c r="C98" s="68"/>
    </row>
    <row r="99" spans="1:3" ht="23.25">
      <c r="A99" s="69" t="s">
        <v>147</v>
      </c>
      <c r="B99" s="34">
        <f>B100+B101</f>
        <v>-10000</v>
      </c>
      <c r="C99" s="70">
        <f>C100+C101</f>
        <v>-2502</v>
      </c>
    </row>
    <row r="100" spans="1:3" ht="36" hidden="1">
      <c r="A100" s="71" t="s">
        <v>148</v>
      </c>
      <c r="B100" s="38">
        <v>0</v>
      </c>
      <c r="C100" s="68">
        <v>0</v>
      </c>
    </row>
    <row r="101" spans="1:3" ht="24">
      <c r="A101" s="71" t="s">
        <v>149</v>
      </c>
      <c r="B101" s="38">
        <v>-10000</v>
      </c>
      <c r="C101" s="68">
        <v>-2502</v>
      </c>
    </row>
    <row r="102" spans="1:3" ht="23.25">
      <c r="A102" s="72" t="s">
        <v>82</v>
      </c>
      <c r="B102" s="34">
        <v>0</v>
      </c>
      <c r="C102" s="70">
        <v>0</v>
      </c>
    </row>
    <row r="103" spans="1:3" ht="14.25" thickBot="1">
      <c r="A103" s="73" t="s">
        <v>14</v>
      </c>
      <c r="B103" s="74">
        <v>9568.3</v>
      </c>
      <c r="C103" s="75">
        <v>-2546.7</v>
      </c>
    </row>
  </sheetData>
  <sheetProtection/>
  <mergeCells count="5">
    <mergeCell ref="A1:D1"/>
    <mergeCell ref="A2:A5"/>
    <mergeCell ref="B2:B5"/>
    <mergeCell ref="C2:C5"/>
    <mergeCell ref="D2:D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0.50390625" style="48" customWidth="1"/>
    <col min="2" max="2" width="15.375" style="49" customWidth="1"/>
    <col min="3" max="3" width="15.375" style="49" hidden="1" customWidth="1"/>
    <col min="4" max="4" width="17.00390625" style="35" customWidth="1"/>
    <col min="5" max="5" width="13.875" style="36" hidden="1" customWidth="1"/>
    <col min="6" max="6" width="13.625" style="36" customWidth="1"/>
    <col min="7" max="7" width="17.125" style="22" hidden="1" customWidth="1"/>
    <col min="8" max="16384" width="8.875" style="22" customWidth="1"/>
  </cols>
  <sheetData>
    <row r="1" spans="1:6" ht="39" customHeight="1" thickBot="1">
      <c r="A1" s="105" t="s">
        <v>163</v>
      </c>
      <c r="B1" s="105"/>
      <c r="C1" s="105"/>
      <c r="D1" s="105"/>
      <c r="E1" s="105"/>
      <c r="F1" s="105"/>
    </row>
    <row r="2" spans="1:6" ht="12.75">
      <c r="A2" s="102" t="s">
        <v>15</v>
      </c>
      <c r="B2" s="123" t="s">
        <v>157</v>
      </c>
      <c r="C2" s="1"/>
      <c r="D2" s="109" t="s">
        <v>164</v>
      </c>
      <c r="E2" s="2"/>
      <c r="F2" s="112" t="s">
        <v>0</v>
      </c>
    </row>
    <row r="3" spans="1:6" ht="12.75" customHeight="1">
      <c r="A3" s="103"/>
      <c r="B3" s="124"/>
      <c r="C3" s="3"/>
      <c r="D3" s="110"/>
      <c r="E3" s="4"/>
      <c r="F3" s="113"/>
    </row>
    <row r="4" spans="1:6" ht="12.75">
      <c r="A4" s="103"/>
      <c r="B4" s="124"/>
      <c r="C4" s="3"/>
      <c r="D4" s="110"/>
      <c r="E4" s="4"/>
      <c r="F4" s="113"/>
    </row>
    <row r="5" spans="1:6" ht="26.25" customHeight="1">
      <c r="A5" s="104"/>
      <c r="B5" s="125"/>
      <c r="C5" s="5"/>
      <c r="D5" s="111"/>
      <c r="E5" s="6"/>
      <c r="F5" s="114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B9+B10+B11+B12</f>
        <v>242350</v>
      </c>
      <c r="C7" s="9"/>
      <c r="D7" s="9">
        <f>D9+D10+D11+D12+D13</f>
        <v>80820.30000000002</v>
      </c>
      <c r="E7" s="10"/>
      <c r="F7" s="11">
        <f aca="true" t="shared" si="0" ref="F7:F19">(D7/B7)*100</f>
        <v>33.348586754693635</v>
      </c>
    </row>
    <row r="8" spans="1:6" ht="15.75">
      <c r="A8" s="91" t="s">
        <v>124</v>
      </c>
      <c r="B8" s="61">
        <f>B9+B10+B11+B12+B13</f>
        <v>242350</v>
      </c>
      <c r="C8" s="61">
        <f>C9+C10+C11+C12+C13</f>
        <v>0</v>
      </c>
      <c r="D8" s="61">
        <f>D9+D10+D11+D12+D13</f>
        <v>80820.30000000002</v>
      </c>
      <c r="E8" s="93"/>
      <c r="F8" s="11">
        <f t="shared" si="0"/>
        <v>33.348586754693635</v>
      </c>
    </row>
    <row r="9" spans="1:6" ht="60" customHeight="1">
      <c r="A9" s="26" t="s">
        <v>50</v>
      </c>
      <c r="B9" s="12">
        <v>240532</v>
      </c>
      <c r="C9" s="12"/>
      <c r="D9" s="12">
        <v>80478.6</v>
      </c>
      <c r="E9" s="13"/>
      <c r="F9" s="13">
        <f t="shared" si="0"/>
        <v>33.45858347330085</v>
      </c>
    </row>
    <row r="10" spans="1:6" ht="93" customHeight="1">
      <c r="A10" s="26" t="s">
        <v>40</v>
      </c>
      <c r="B10" s="12">
        <v>100</v>
      </c>
      <c r="C10" s="12"/>
      <c r="D10" s="12">
        <v>-10.2</v>
      </c>
      <c r="E10" s="13"/>
      <c r="F10" s="13">
        <f t="shared" si="0"/>
        <v>-10.2</v>
      </c>
    </row>
    <row r="11" spans="1:6" ht="36.75" customHeight="1">
      <c r="A11" s="26" t="s">
        <v>41</v>
      </c>
      <c r="B11" s="12">
        <v>1708</v>
      </c>
      <c r="C11" s="12"/>
      <c r="D11" s="12">
        <v>351.8</v>
      </c>
      <c r="E11" s="13"/>
      <c r="F11" s="13">
        <f t="shared" si="0"/>
        <v>20.59718969555035</v>
      </c>
    </row>
    <row r="12" spans="1:6" ht="60">
      <c r="A12" s="26" t="s">
        <v>125</v>
      </c>
      <c r="B12" s="12">
        <v>10</v>
      </c>
      <c r="C12" s="12"/>
      <c r="D12" s="12">
        <v>0.1</v>
      </c>
      <c r="E12" s="13"/>
      <c r="F12" s="13">
        <f t="shared" si="0"/>
        <v>1</v>
      </c>
    </row>
    <row r="13" spans="1:6" ht="41.25" customHeight="1" hidden="1">
      <c r="A13" s="26" t="s">
        <v>126</v>
      </c>
      <c r="B13" s="12"/>
      <c r="C13" s="12"/>
      <c r="D13" s="12">
        <v>0</v>
      </c>
      <c r="E13" s="13"/>
      <c r="F13" s="13"/>
    </row>
    <row r="14" spans="1:6" ht="23.25">
      <c r="A14" s="25" t="s">
        <v>1</v>
      </c>
      <c r="B14" s="14">
        <f>B16+B17+B18+B19</f>
        <v>9824</v>
      </c>
      <c r="C14" s="14"/>
      <c r="D14" s="14">
        <f>D16+D17+D18+D19</f>
        <v>2882.5000000000005</v>
      </c>
      <c r="E14" s="15"/>
      <c r="F14" s="15">
        <f t="shared" si="0"/>
        <v>29.341408794788276</v>
      </c>
    </row>
    <row r="15" spans="1:6" ht="24">
      <c r="A15" s="91" t="s">
        <v>127</v>
      </c>
      <c r="B15" s="62">
        <f>B16+B17+B18+B19</f>
        <v>9824</v>
      </c>
      <c r="C15" s="62">
        <f>C16+C17+C18+C19</f>
        <v>0</v>
      </c>
      <c r="D15" s="62">
        <f>D16+D17+D18+D19</f>
        <v>2882.5000000000005</v>
      </c>
      <c r="E15" s="15"/>
      <c r="F15" s="15">
        <f t="shared" si="0"/>
        <v>29.341408794788276</v>
      </c>
    </row>
    <row r="16" spans="1:6" ht="48">
      <c r="A16" s="26" t="s">
        <v>2</v>
      </c>
      <c r="B16" s="12">
        <v>4490</v>
      </c>
      <c r="C16" s="12"/>
      <c r="D16" s="12">
        <v>1319.9</v>
      </c>
      <c r="E16" s="13"/>
      <c r="F16" s="13">
        <f t="shared" si="0"/>
        <v>29.396436525612472</v>
      </c>
    </row>
    <row r="17" spans="1:6" ht="74.25" customHeight="1">
      <c r="A17" s="26" t="s">
        <v>3</v>
      </c>
      <c r="B17" s="12">
        <v>20</v>
      </c>
      <c r="C17" s="12"/>
      <c r="D17" s="12">
        <v>7.9</v>
      </c>
      <c r="E17" s="13"/>
      <c r="F17" s="13">
        <f t="shared" si="0"/>
        <v>39.5</v>
      </c>
    </row>
    <row r="18" spans="1:6" ht="48">
      <c r="A18" s="26" t="s">
        <v>57</v>
      </c>
      <c r="B18" s="12">
        <v>6012</v>
      </c>
      <c r="C18" s="12"/>
      <c r="D18" s="12">
        <v>1814.8</v>
      </c>
      <c r="E18" s="13"/>
      <c r="F18" s="13">
        <f t="shared" si="0"/>
        <v>30.186294078509647</v>
      </c>
    </row>
    <row r="19" spans="1:6" ht="48">
      <c r="A19" s="26" t="s">
        <v>4</v>
      </c>
      <c r="B19" s="12">
        <v>-698</v>
      </c>
      <c r="C19" s="12"/>
      <c r="D19" s="12">
        <v>-260.1</v>
      </c>
      <c r="E19" s="13"/>
      <c r="F19" s="13">
        <f t="shared" si="0"/>
        <v>37.26361031518625</v>
      </c>
    </row>
    <row r="20" spans="1:6" ht="15">
      <c r="A20" s="25" t="s">
        <v>16</v>
      </c>
      <c r="B20" s="9">
        <f>B22+B23+B24+B21</f>
        <v>35531</v>
      </c>
      <c r="C20" s="9"/>
      <c r="D20" s="9">
        <f>D22+D23+D24+D21</f>
        <v>14526.900000000001</v>
      </c>
      <c r="E20" s="10"/>
      <c r="F20" s="11">
        <f>(D20/B20)*100</f>
        <v>40.88514255157469</v>
      </c>
    </row>
    <row r="21" spans="1:6" ht="24">
      <c r="A21" s="26" t="s">
        <v>128</v>
      </c>
      <c r="B21" s="12">
        <v>15320</v>
      </c>
      <c r="C21" s="12"/>
      <c r="D21" s="12">
        <v>6040.2</v>
      </c>
      <c r="E21" s="10"/>
      <c r="F21" s="18">
        <f>D21/B21*100</f>
        <v>39.42689295039165</v>
      </c>
    </row>
    <row r="22" spans="1:6" ht="24">
      <c r="A22" s="26" t="s">
        <v>26</v>
      </c>
      <c r="B22" s="12">
        <v>19800</v>
      </c>
      <c r="C22" s="12"/>
      <c r="D22" s="12">
        <v>8227.7</v>
      </c>
      <c r="E22" s="13"/>
      <c r="F22" s="13">
        <f>(D22/B22)*100</f>
        <v>41.55404040404041</v>
      </c>
    </row>
    <row r="23" spans="1:6" ht="12.75">
      <c r="A23" s="26" t="s">
        <v>42</v>
      </c>
      <c r="B23" s="12">
        <v>10</v>
      </c>
      <c r="C23" s="12"/>
      <c r="D23" s="12">
        <v>-9.2</v>
      </c>
      <c r="E23" s="13"/>
      <c r="F23" s="13">
        <v>0</v>
      </c>
    </row>
    <row r="24" spans="1:6" ht="25.5" customHeight="1">
      <c r="A24" s="26" t="s">
        <v>60</v>
      </c>
      <c r="B24" s="12">
        <v>401</v>
      </c>
      <c r="C24" s="12"/>
      <c r="D24" s="12">
        <v>268.2</v>
      </c>
      <c r="E24" s="13"/>
      <c r="F24" s="13">
        <f>(D24/B24)*100</f>
        <v>66.88279301745635</v>
      </c>
    </row>
    <row r="25" spans="1:6" ht="15">
      <c r="A25" s="25" t="s">
        <v>17</v>
      </c>
      <c r="B25" s="9">
        <f>B26+B28+B27</f>
        <v>26231</v>
      </c>
      <c r="C25" s="9"/>
      <c r="D25" s="9">
        <f>D26+D28+D27</f>
        <v>5581.700000000001</v>
      </c>
      <c r="E25" s="10"/>
      <c r="F25" s="10">
        <f>(D25/B25)*100</f>
        <v>21.279021005680303</v>
      </c>
    </row>
    <row r="26" spans="1:6" ht="15" customHeight="1">
      <c r="A26" s="26" t="s">
        <v>61</v>
      </c>
      <c r="B26" s="12">
        <v>4050</v>
      </c>
      <c r="C26" s="12"/>
      <c r="D26" s="12">
        <v>1950.6</v>
      </c>
      <c r="E26" s="13"/>
      <c r="F26" s="13">
        <f>(D26/B26)*100</f>
        <v>48.162962962962965</v>
      </c>
    </row>
    <row r="27" spans="1:6" ht="12.75">
      <c r="A27" s="26" t="s">
        <v>5</v>
      </c>
      <c r="B27" s="12">
        <v>1401</v>
      </c>
      <c r="C27" s="12"/>
      <c r="D27" s="12">
        <v>195.6</v>
      </c>
      <c r="E27" s="13"/>
      <c r="F27" s="13">
        <f>(D27/B27)*100</f>
        <v>13.961456102783727</v>
      </c>
    </row>
    <row r="28" spans="1:6" ht="13.5" customHeight="1">
      <c r="A28" s="27" t="s">
        <v>18</v>
      </c>
      <c r="B28" s="12">
        <v>20780</v>
      </c>
      <c r="C28" s="12"/>
      <c r="D28" s="12">
        <v>3435.5</v>
      </c>
      <c r="E28" s="13"/>
      <c r="F28" s="13">
        <f>(D28/B28)*100</f>
        <v>16.532723772858517</v>
      </c>
    </row>
    <row r="29" spans="1:6" ht="15">
      <c r="A29" s="25" t="s">
        <v>19</v>
      </c>
      <c r="B29" s="9">
        <f>B30+B32+B31</f>
        <v>6210</v>
      </c>
      <c r="C29" s="9">
        <f>C30+C32</f>
        <v>0</v>
      </c>
      <c r="D29" s="9">
        <f>D30+D32+D31</f>
        <v>2511.5</v>
      </c>
      <c r="E29" s="10">
        <f>E30+E32</f>
        <v>0</v>
      </c>
      <c r="F29" s="10">
        <f>F30</f>
        <v>40.44283413848631</v>
      </c>
    </row>
    <row r="30" spans="1:6" ht="64.5" customHeight="1">
      <c r="A30" s="28" t="s">
        <v>62</v>
      </c>
      <c r="B30" s="12">
        <v>6210</v>
      </c>
      <c r="C30" s="12"/>
      <c r="D30" s="12">
        <v>2511.5</v>
      </c>
      <c r="E30" s="13"/>
      <c r="F30" s="13">
        <f>(D30/B30)*100</f>
        <v>40.44283413848631</v>
      </c>
    </row>
    <row r="31" spans="1:6" ht="64.5" customHeight="1" hidden="1">
      <c r="A31" s="26" t="s">
        <v>98</v>
      </c>
      <c r="B31" s="12">
        <v>0</v>
      </c>
      <c r="C31" s="12"/>
      <c r="D31" s="12">
        <v>0</v>
      </c>
      <c r="E31" s="13"/>
      <c r="F31" s="13" t="e">
        <f>(D31/B31)*100</f>
        <v>#DIV/0!</v>
      </c>
    </row>
    <row r="32" spans="1:6" ht="64.5" customHeight="1" hidden="1">
      <c r="A32" s="28" t="s">
        <v>85</v>
      </c>
      <c r="B32" s="12">
        <v>0</v>
      </c>
      <c r="C32" s="12"/>
      <c r="D32" s="12">
        <v>0</v>
      </c>
      <c r="E32" s="13"/>
      <c r="F32" s="13" t="e">
        <f>(D32/B32)*100</f>
        <v>#DIV/0!</v>
      </c>
    </row>
    <row r="33" spans="1:6" ht="24" customHeight="1">
      <c r="A33" s="28" t="s">
        <v>129</v>
      </c>
      <c r="B33" s="14">
        <f>B34</f>
        <v>0</v>
      </c>
      <c r="C33" s="14"/>
      <c r="D33" s="14">
        <f>D34</f>
        <v>0</v>
      </c>
      <c r="E33" s="15"/>
      <c r="F33" s="13">
        <v>0</v>
      </c>
    </row>
    <row r="34" spans="1:6" ht="30" customHeight="1">
      <c r="A34" s="27" t="s">
        <v>130</v>
      </c>
      <c r="B34" s="12">
        <v>0</v>
      </c>
      <c r="C34" s="12"/>
      <c r="D34" s="12">
        <v>0</v>
      </c>
      <c r="E34" s="13"/>
      <c r="F34" s="13">
        <v>0</v>
      </c>
    </row>
    <row r="35" spans="1:6" ht="24">
      <c r="A35" s="25" t="s">
        <v>27</v>
      </c>
      <c r="B35" s="9">
        <f>B36+B37+B38</f>
        <v>24664</v>
      </c>
      <c r="C35" s="9"/>
      <c r="D35" s="9">
        <f>D36+D37+D38</f>
        <v>8227.699999999999</v>
      </c>
      <c r="E35" s="10"/>
      <c r="F35" s="10">
        <f>(D35/B35)*100</f>
        <v>33.35914693480376</v>
      </c>
    </row>
    <row r="36" spans="1:6" ht="69.75" customHeight="1">
      <c r="A36" s="26" t="s">
        <v>43</v>
      </c>
      <c r="B36" s="12">
        <v>23464</v>
      </c>
      <c r="C36" s="12"/>
      <c r="D36" s="12">
        <v>7626.4</v>
      </c>
      <c r="E36" s="13"/>
      <c r="F36" s="13">
        <f>(D36/B36)*100</f>
        <v>32.50255710876236</v>
      </c>
    </row>
    <row r="37" spans="1:6" ht="24.75" customHeight="1" hidden="1">
      <c r="A37" s="27" t="s">
        <v>64</v>
      </c>
      <c r="B37" s="12">
        <v>0</v>
      </c>
      <c r="C37" s="12"/>
      <c r="D37" s="12">
        <v>0</v>
      </c>
      <c r="E37" s="13"/>
      <c r="F37" s="13">
        <v>0</v>
      </c>
    </row>
    <row r="38" spans="1:6" ht="69" customHeight="1">
      <c r="A38" s="26" t="s">
        <v>65</v>
      </c>
      <c r="B38" s="12">
        <v>1200</v>
      </c>
      <c r="C38" s="12"/>
      <c r="D38" s="12">
        <v>601.3</v>
      </c>
      <c r="E38" s="13"/>
      <c r="F38" s="13">
        <f>D38/B38*100</f>
        <v>50.108333333333334</v>
      </c>
    </row>
    <row r="39" spans="1:6" ht="15">
      <c r="A39" s="25" t="s">
        <v>28</v>
      </c>
      <c r="B39" s="9">
        <f>B40</f>
        <v>2947</v>
      </c>
      <c r="C39" s="9"/>
      <c r="D39" s="9">
        <f>D40</f>
        <v>1148.6</v>
      </c>
      <c r="E39" s="10"/>
      <c r="F39" s="10">
        <f>(D39/B39)*100</f>
        <v>38.975229046487954</v>
      </c>
    </row>
    <row r="40" spans="1:6" ht="12.75" customHeight="1">
      <c r="A40" s="26" t="s">
        <v>49</v>
      </c>
      <c r="B40" s="12">
        <v>2947</v>
      </c>
      <c r="C40" s="12"/>
      <c r="D40" s="12">
        <v>1148.6</v>
      </c>
      <c r="E40" s="13"/>
      <c r="F40" s="13">
        <f>(D40/B40)*100</f>
        <v>38.975229046487954</v>
      </c>
    </row>
    <row r="41" spans="1:6" ht="24">
      <c r="A41" s="25" t="s">
        <v>131</v>
      </c>
      <c r="B41" s="9">
        <f>B42+B43</f>
        <v>1525</v>
      </c>
      <c r="C41" s="9"/>
      <c r="D41" s="9">
        <f>D42+D43</f>
        <v>114.89999999999999</v>
      </c>
      <c r="E41" s="10"/>
      <c r="F41" s="10">
        <f>D41/B41*100</f>
        <v>7.534426229508197</v>
      </c>
    </row>
    <row r="42" spans="1:6" ht="18" customHeight="1">
      <c r="A42" s="27" t="s">
        <v>66</v>
      </c>
      <c r="B42" s="17">
        <v>35</v>
      </c>
      <c r="C42" s="17"/>
      <c r="D42" s="17">
        <v>1.8</v>
      </c>
      <c r="E42" s="18"/>
      <c r="F42" s="18">
        <f>D42/B42*100</f>
        <v>5.142857142857142</v>
      </c>
    </row>
    <row r="43" spans="1:6" ht="15" customHeight="1">
      <c r="A43" s="26" t="s">
        <v>67</v>
      </c>
      <c r="B43" s="17">
        <v>1490</v>
      </c>
      <c r="C43" s="17"/>
      <c r="D43" s="17">
        <v>113.1</v>
      </c>
      <c r="E43" s="18"/>
      <c r="F43" s="18">
        <f>D43/B43*100</f>
        <v>7.590604026845638</v>
      </c>
    </row>
    <row r="44" spans="1:6" ht="24">
      <c r="A44" s="25" t="s">
        <v>35</v>
      </c>
      <c r="B44" s="9">
        <f>B45+B46+B47</f>
        <v>863</v>
      </c>
      <c r="C44" s="9"/>
      <c r="D44" s="9">
        <f>D45+D46+D47</f>
        <v>74.1</v>
      </c>
      <c r="E44" s="10"/>
      <c r="F44" s="10">
        <f>(D44/B44)*100</f>
        <v>8.58632676709154</v>
      </c>
    </row>
    <row r="45" spans="1:6" ht="21" customHeight="1">
      <c r="A45" s="26" t="s">
        <v>68</v>
      </c>
      <c r="B45" s="17">
        <v>56</v>
      </c>
      <c r="C45" s="17"/>
      <c r="D45" s="17">
        <v>17.3</v>
      </c>
      <c r="E45" s="18"/>
      <c r="F45" s="18">
        <f>D45/B45*100</f>
        <v>30.892857142857146</v>
      </c>
    </row>
    <row r="46" spans="1:6" ht="74.25" customHeight="1">
      <c r="A46" s="30" t="s">
        <v>69</v>
      </c>
      <c r="B46" s="17">
        <v>227</v>
      </c>
      <c r="C46" s="17"/>
      <c r="D46" s="17">
        <v>56.8</v>
      </c>
      <c r="E46" s="18"/>
      <c r="F46" s="18">
        <f>D46/B46*100</f>
        <v>25.022026431718057</v>
      </c>
    </row>
    <row r="47" spans="1:6" ht="30" customHeight="1">
      <c r="A47" s="26" t="s">
        <v>70</v>
      </c>
      <c r="B47" s="17">
        <v>580</v>
      </c>
      <c r="C47" s="17"/>
      <c r="D47" s="17">
        <v>0</v>
      </c>
      <c r="E47" s="18"/>
      <c r="F47" s="18">
        <f>D47/B47*100</f>
        <v>0</v>
      </c>
    </row>
    <row r="48" spans="1:6" ht="15">
      <c r="A48" s="25" t="s">
        <v>132</v>
      </c>
      <c r="B48" s="9">
        <f>B49+B60+B61+B62</f>
        <v>915</v>
      </c>
      <c r="C48" s="9">
        <f>C49+C60+C61</f>
        <v>0</v>
      </c>
      <c r="D48" s="9">
        <f>D49+D60+D61+D62</f>
        <v>587.1</v>
      </c>
      <c r="E48" s="10"/>
      <c r="F48" s="10">
        <f>(D48/B48)*100</f>
        <v>64.1639344262295</v>
      </c>
    </row>
    <row r="49" spans="1:6" ht="33.75" customHeight="1">
      <c r="A49" s="91" t="s">
        <v>133</v>
      </c>
      <c r="B49" s="61">
        <f>B50+B51+B52+B53+B54+B55+B56+B57+B58+B59</f>
        <v>74</v>
      </c>
      <c r="C49" s="61">
        <f>C50+C51+C52+C53+C55++C58+C59</f>
        <v>0</v>
      </c>
      <c r="D49" s="61">
        <f>D50+D51+D52+D53+D55++D58+D59+D54+D56+D57</f>
        <v>19.3</v>
      </c>
      <c r="E49" s="91">
        <v>51</v>
      </c>
      <c r="F49" s="10">
        <f>(D49/B49)*100</f>
        <v>26.08108108108108</v>
      </c>
    </row>
    <row r="50" spans="1:6" ht="47.25" customHeight="1">
      <c r="A50" s="26" t="s">
        <v>134</v>
      </c>
      <c r="B50" s="17">
        <v>0</v>
      </c>
      <c r="C50" s="17"/>
      <c r="D50" s="17">
        <v>1.3</v>
      </c>
      <c r="E50" s="19">
        <v>22</v>
      </c>
      <c r="F50" s="18">
        <v>0</v>
      </c>
    </row>
    <row r="51" spans="1:6" ht="48" customHeight="1">
      <c r="A51" s="26" t="s">
        <v>135</v>
      </c>
      <c r="B51" s="17">
        <v>1</v>
      </c>
      <c r="C51" s="17"/>
      <c r="D51" s="17">
        <v>0.5</v>
      </c>
      <c r="E51" s="19">
        <v>71</v>
      </c>
      <c r="F51" s="18">
        <f>(D51/B51)*100</f>
        <v>50</v>
      </c>
    </row>
    <row r="52" spans="1:6" ht="24" customHeight="1">
      <c r="A52" s="26" t="s">
        <v>136</v>
      </c>
      <c r="B52" s="17">
        <v>1</v>
      </c>
      <c r="C52" s="17"/>
      <c r="D52" s="17">
        <v>0.8</v>
      </c>
      <c r="E52" s="19">
        <v>0</v>
      </c>
      <c r="F52" s="18">
        <v>0</v>
      </c>
    </row>
    <row r="53" spans="1:6" ht="57" customHeight="1">
      <c r="A53" s="26" t="s">
        <v>137</v>
      </c>
      <c r="B53" s="17">
        <v>0</v>
      </c>
      <c r="C53" s="17"/>
      <c r="D53" s="17">
        <v>0</v>
      </c>
      <c r="E53" s="19">
        <v>121.2</v>
      </c>
      <c r="F53" s="18" t="e">
        <f aca="true" t="shared" si="1" ref="F53:F73">D53/B53*100</f>
        <v>#DIV/0!</v>
      </c>
    </row>
    <row r="54" spans="1:6" ht="88.5" customHeight="1">
      <c r="A54" s="26" t="s">
        <v>152</v>
      </c>
      <c r="B54" s="17">
        <v>5</v>
      </c>
      <c r="C54" s="17"/>
      <c r="D54" s="17">
        <v>2.8</v>
      </c>
      <c r="E54" s="19"/>
      <c r="F54" s="18"/>
    </row>
    <row r="55" spans="1:6" ht="98.25" customHeight="1">
      <c r="A55" s="26" t="s">
        <v>160</v>
      </c>
      <c r="B55" s="17">
        <v>0</v>
      </c>
      <c r="C55" s="17"/>
      <c r="D55" s="17">
        <v>1.6</v>
      </c>
      <c r="E55" s="19">
        <v>887.3</v>
      </c>
      <c r="F55" s="18" t="e">
        <f t="shared" si="1"/>
        <v>#DIV/0!</v>
      </c>
    </row>
    <row r="56" spans="1:6" ht="63.75" customHeight="1">
      <c r="A56" s="26" t="s">
        <v>153</v>
      </c>
      <c r="B56" s="17"/>
      <c r="C56" s="17"/>
      <c r="D56" s="17">
        <v>0.3</v>
      </c>
      <c r="E56" s="19"/>
      <c r="F56" s="18"/>
    </row>
    <row r="57" spans="1:6" ht="69.75" customHeight="1">
      <c r="A57" s="26" t="s">
        <v>154</v>
      </c>
      <c r="B57" s="17">
        <v>10</v>
      </c>
      <c r="C57" s="17"/>
      <c r="D57" s="17">
        <v>7</v>
      </c>
      <c r="E57" s="19"/>
      <c r="F57" s="18"/>
    </row>
    <row r="58" spans="1:6" ht="51" customHeight="1">
      <c r="A58" s="26" t="s">
        <v>139</v>
      </c>
      <c r="B58" s="17">
        <v>10</v>
      </c>
      <c r="C58" s="17"/>
      <c r="D58" s="17">
        <v>0</v>
      </c>
      <c r="E58" s="19">
        <v>347.5</v>
      </c>
      <c r="F58" s="18">
        <f t="shared" si="1"/>
        <v>0</v>
      </c>
    </row>
    <row r="59" spans="1:6" ht="54" customHeight="1">
      <c r="A59" s="27" t="s">
        <v>140</v>
      </c>
      <c r="B59" s="17">
        <v>47</v>
      </c>
      <c r="C59" s="17"/>
      <c r="D59" s="17">
        <v>5</v>
      </c>
      <c r="E59" s="19">
        <v>87.6</v>
      </c>
      <c r="F59" s="18">
        <f t="shared" si="1"/>
        <v>10.638297872340425</v>
      </c>
    </row>
    <row r="60" spans="1:6" ht="32.25" customHeight="1">
      <c r="A60" s="26" t="s">
        <v>141</v>
      </c>
      <c r="B60" s="17">
        <v>135</v>
      </c>
      <c r="C60" s="17"/>
      <c r="D60" s="17">
        <v>8.3</v>
      </c>
      <c r="E60" s="19">
        <v>221.8</v>
      </c>
      <c r="F60" s="18">
        <f t="shared" si="1"/>
        <v>6.148148148148149</v>
      </c>
    </row>
    <row r="61" spans="1:6" ht="26.25" customHeight="1">
      <c r="A61" s="26" t="s">
        <v>142</v>
      </c>
      <c r="B61" s="17">
        <v>705</v>
      </c>
      <c r="C61" s="17"/>
      <c r="D61" s="17">
        <v>559</v>
      </c>
      <c r="E61" s="19">
        <v>68.4</v>
      </c>
      <c r="F61" s="18">
        <f t="shared" si="1"/>
        <v>79.29078014184398</v>
      </c>
    </row>
    <row r="62" spans="1:6" ht="75" customHeight="1">
      <c r="A62" s="26" t="s">
        <v>161</v>
      </c>
      <c r="B62" s="17">
        <v>1</v>
      </c>
      <c r="C62" s="17"/>
      <c r="D62" s="17">
        <v>0.5</v>
      </c>
      <c r="E62" s="17">
        <v>3536.16</v>
      </c>
      <c r="F62" s="18">
        <f t="shared" si="1"/>
        <v>50</v>
      </c>
    </row>
    <row r="63" spans="1:6" ht="18" customHeight="1">
      <c r="A63" s="25" t="s">
        <v>78</v>
      </c>
      <c r="B63" s="9">
        <v>514</v>
      </c>
      <c r="C63" s="9"/>
      <c r="D63" s="9">
        <v>182.5</v>
      </c>
      <c r="E63" s="10"/>
      <c r="F63" s="18">
        <f t="shared" si="1"/>
        <v>35.505836575875485</v>
      </c>
    </row>
    <row r="64" spans="1:6" ht="15">
      <c r="A64" s="25" t="s">
        <v>51</v>
      </c>
      <c r="B64" s="9">
        <f>B7+B14+B20+B25+B29+B35+B39+B41+B44+B48+B63+B33</f>
        <v>351574</v>
      </c>
      <c r="C64" s="9"/>
      <c r="D64" s="9">
        <f>D7+D14+D20+D25+D29+D35+D39+D41+D44+D48+D63+D33</f>
        <v>116657.80000000002</v>
      </c>
      <c r="E64" s="10"/>
      <c r="F64" s="10">
        <f t="shared" si="1"/>
        <v>33.18157770483597</v>
      </c>
    </row>
    <row r="65" spans="1:6" ht="15">
      <c r="A65" s="25" t="s">
        <v>32</v>
      </c>
      <c r="B65" s="9">
        <f>B66+B73+B74+B75</f>
        <v>1404808.4999999998</v>
      </c>
      <c r="C65" s="9">
        <f>C66+C73+C74+C75</f>
        <v>0</v>
      </c>
      <c r="D65" s="9">
        <f>D66+D73+D74+D75</f>
        <v>430301.70000000007</v>
      </c>
      <c r="E65" s="10"/>
      <c r="F65" s="10">
        <f t="shared" si="1"/>
        <v>30.630630438241234</v>
      </c>
    </row>
    <row r="66" spans="1:6" ht="24.75" customHeight="1">
      <c r="A66" s="31" t="s">
        <v>79</v>
      </c>
      <c r="B66" s="9">
        <f>B67+B70+B71+B72</f>
        <v>1403813.7999999998</v>
      </c>
      <c r="C66" s="9">
        <f>C67+C70+C71+C72</f>
        <v>0</v>
      </c>
      <c r="D66" s="9">
        <f>D67+D70+D71+D72</f>
        <v>430065.30000000005</v>
      </c>
      <c r="E66" s="10"/>
      <c r="F66" s="10">
        <f t="shared" si="1"/>
        <v>30.63549453638368</v>
      </c>
    </row>
    <row r="67" spans="1:6" ht="24.75" customHeight="1">
      <c r="A67" s="26" t="s">
        <v>80</v>
      </c>
      <c r="B67" s="9">
        <f>B68+B69</f>
        <v>449295</v>
      </c>
      <c r="C67" s="9">
        <f>C68+C69</f>
        <v>0</v>
      </c>
      <c r="D67" s="9">
        <f>D68+D69</f>
        <v>152902.7</v>
      </c>
      <c r="E67" s="20">
        <f>E68</f>
        <v>0</v>
      </c>
      <c r="F67" s="20">
        <f>F68</f>
        <v>34.03169409853214</v>
      </c>
    </row>
    <row r="68" spans="1:6" ht="24.75" customHeight="1">
      <c r="A68" s="26" t="s">
        <v>86</v>
      </c>
      <c r="B68" s="16">
        <v>449295</v>
      </c>
      <c r="C68" s="16"/>
      <c r="D68" s="16">
        <v>152902.7</v>
      </c>
      <c r="E68" s="21"/>
      <c r="F68" s="21">
        <f>D68/B68*100</f>
        <v>34.03169409853214</v>
      </c>
    </row>
    <row r="69" spans="1:6" ht="24.75" customHeight="1" hidden="1">
      <c r="A69" s="26" t="s">
        <v>143</v>
      </c>
      <c r="B69" s="63">
        <v>0</v>
      </c>
      <c r="C69" s="63"/>
      <c r="D69" s="63">
        <v>0</v>
      </c>
      <c r="E69" s="63"/>
      <c r="F69" s="21" t="e">
        <f>D69/B69*100</f>
        <v>#DIV/0!</v>
      </c>
    </row>
    <row r="70" spans="1:6" ht="28.5" customHeight="1">
      <c r="A70" s="26" t="s">
        <v>53</v>
      </c>
      <c r="B70" s="16">
        <v>177116.4</v>
      </c>
      <c r="C70" s="16"/>
      <c r="D70" s="16">
        <v>66961.2</v>
      </c>
      <c r="E70" s="21"/>
      <c r="F70" s="21">
        <f t="shared" si="1"/>
        <v>37.8063239767746</v>
      </c>
    </row>
    <row r="71" spans="1:6" ht="21.75" customHeight="1">
      <c r="A71" s="26" t="s">
        <v>81</v>
      </c>
      <c r="B71" s="16">
        <v>758059.5</v>
      </c>
      <c r="C71" s="16"/>
      <c r="D71" s="16">
        <v>210201.4</v>
      </c>
      <c r="E71" s="21"/>
      <c r="F71" s="21">
        <f t="shared" si="1"/>
        <v>27.728878801729945</v>
      </c>
    </row>
    <row r="72" spans="1:6" ht="15">
      <c r="A72" s="26" t="s">
        <v>34</v>
      </c>
      <c r="B72" s="16">
        <v>19342.9</v>
      </c>
      <c r="C72" s="16"/>
      <c r="D72" s="16">
        <v>0</v>
      </c>
      <c r="E72" s="21"/>
      <c r="F72" s="21">
        <f t="shared" si="1"/>
        <v>0</v>
      </c>
    </row>
    <row r="73" spans="1:6" ht="15">
      <c r="A73" s="26" t="s">
        <v>87</v>
      </c>
      <c r="B73" s="16">
        <v>994.7</v>
      </c>
      <c r="C73" s="16"/>
      <c r="D73" s="16">
        <v>348.7</v>
      </c>
      <c r="E73" s="21"/>
      <c r="F73" s="21">
        <f t="shared" si="1"/>
        <v>35.0557957173017</v>
      </c>
    </row>
    <row r="74" spans="1:6" ht="59.25" customHeight="1">
      <c r="A74" s="26" t="s">
        <v>54</v>
      </c>
      <c r="B74" s="16"/>
      <c r="C74" s="16"/>
      <c r="D74" s="16"/>
      <c r="E74" s="21"/>
      <c r="F74" s="21"/>
    </row>
    <row r="75" spans="1:7" ht="35.25" customHeight="1">
      <c r="A75" s="26" t="s">
        <v>56</v>
      </c>
      <c r="B75" s="16"/>
      <c r="C75" s="16"/>
      <c r="D75" s="16">
        <v>-112.3</v>
      </c>
      <c r="E75" s="21"/>
      <c r="F75" s="21"/>
      <c r="G75" s="92"/>
    </row>
    <row r="76" spans="1:7" ht="15">
      <c r="A76" s="25" t="s">
        <v>20</v>
      </c>
      <c r="B76" s="9">
        <f>B64+B65</f>
        <v>1756382.4999999998</v>
      </c>
      <c r="C76" s="9"/>
      <c r="D76" s="9">
        <f>D64+D65</f>
        <v>546959.5000000001</v>
      </c>
      <c r="E76" s="10"/>
      <c r="F76" s="10">
        <f>D76/B76*100</f>
        <v>31.141251976719204</v>
      </c>
      <c r="G76" s="92"/>
    </row>
    <row r="77" spans="1:7" ht="15">
      <c r="A77" s="25" t="s">
        <v>21</v>
      </c>
      <c r="B77" s="9"/>
      <c r="C77" s="9"/>
      <c r="D77" s="9"/>
      <c r="E77" s="10"/>
      <c r="F77" s="10"/>
      <c r="G77" s="92"/>
    </row>
    <row r="78" spans="1:7" ht="13.5">
      <c r="A78" s="26" t="s">
        <v>29</v>
      </c>
      <c r="B78" s="17">
        <v>76596</v>
      </c>
      <c r="C78" s="17"/>
      <c r="D78" s="17">
        <v>24034.1</v>
      </c>
      <c r="E78" s="18"/>
      <c r="F78" s="18">
        <f>(D78/B78)*100</f>
        <v>31.377748185283828</v>
      </c>
      <c r="G78" s="92">
        <v>24034143.81</v>
      </c>
    </row>
    <row r="79" spans="1:7" ht="13.5" hidden="1">
      <c r="A79" s="26" t="s">
        <v>33</v>
      </c>
      <c r="B79" s="17">
        <v>0</v>
      </c>
      <c r="C79" s="17"/>
      <c r="D79" s="17">
        <v>0</v>
      </c>
      <c r="E79" s="18"/>
      <c r="F79" s="18" t="e">
        <f>D79/B79*100</f>
        <v>#DIV/0!</v>
      </c>
      <c r="G79" s="92"/>
    </row>
    <row r="80" spans="1:7" ht="13.5">
      <c r="A80" s="26" t="s">
        <v>30</v>
      </c>
      <c r="B80" s="17">
        <v>11372.4</v>
      </c>
      <c r="C80" s="17"/>
      <c r="D80" s="17">
        <v>3203.5</v>
      </c>
      <c r="E80" s="18"/>
      <c r="F80" s="18">
        <f aca="true" t="shared" si="2" ref="F80:F90">(D80/B80)*100</f>
        <v>28.169076008582184</v>
      </c>
      <c r="G80" s="92">
        <v>3203513.93</v>
      </c>
    </row>
    <row r="81" spans="1:7" ht="13.5">
      <c r="A81" s="26" t="s">
        <v>31</v>
      </c>
      <c r="B81" s="17">
        <v>137431.2</v>
      </c>
      <c r="C81" s="17"/>
      <c r="D81" s="17">
        <v>24041.4</v>
      </c>
      <c r="E81" s="18"/>
      <c r="F81" s="18">
        <f t="shared" si="2"/>
        <v>17.493407610498927</v>
      </c>
      <c r="G81" s="92">
        <v>24041382.07</v>
      </c>
    </row>
    <row r="82" spans="1:7" ht="13.5">
      <c r="A82" s="26" t="s">
        <v>39</v>
      </c>
      <c r="B82" s="17">
        <v>189827.7</v>
      </c>
      <c r="C82" s="17"/>
      <c r="D82" s="17">
        <v>57517.6</v>
      </c>
      <c r="E82" s="18"/>
      <c r="F82" s="18">
        <f t="shared" si="2"/>
        <v>30.299898276173604</v>
      </c>
      <c r="G82" s="92">
        <v>57517632.49</v>
      </c>
    </row>
    <row r="83" spans="1:7" ht="13.5">
      <c r="A83" s="26" t="s">
        <v>22</v>
      </c>
      <c r="B83" s="17">
        <v>928996.7</v>
      </c>
      <c r="C83" s="17"/>
      <c r="D83" s="17">
        <v>315732.6</v>
      </c>
      <c r="E83" s="18"/>
      <c r="F83" s="18">
        <f t="shared" si="2"/>
        <v>33.9864070561284</v>
      </c>
      <c r="G83" s="92">
        <v>315732559.14</v>
      </c>
    </row>
    <row r="84" spans="1:7" ht="13.5">
      <c r="A84" s="26" t="s">
        <v>144</v>
      </c>
      <c r="B84" s="17">
        <v>95804</v>
      </c>
      <c r="C84" s="17"/>
      <c r="D84" s="17">
        <v>31226.6</v>
      </c>
      <c r="E84" s="18"/>
      <c r="F84" s="18">
        <f t="shared" si="2"/>
        <v>32.59425493716338</v>
      </c>
      <c r="G84" s="92">
        <v>31226629.01</v>
      </c>
    </row>
    <row r="85" spans="1:7" ht="13.5" hidden="1">
      <c r="A85" s="26" t="s">
        <v>37</v>
      </c>
      <c r="B85" s="17"/>
      <c r="C85" s="17"/>
      <c r="D85" s="17"/>
      <c r="E85" s="18"/>
      <c r="F85" s="18"/>
      <c r="G85" s="92"/>
    </row>
    <row r="86" spans="1:7" ht="13.5" hidden="1">
      <c r="A86" s="26" t="s">
        <v>37</v>
      </c>
      <c r="B86" s="17">
        <v>0</v>
      </c>
      <c r="C86" s="17"/>
      <c r="D86" s="17">
        <v>0</v>
      </c>
      <c r="E86" s="18"/>
      <c r="F86" s="18"/>
      <c r="G86" s="92"/>
    </row>
    <row r="87" spans="1:7" ht="13.5">
      <c r="A87" s="26" t="s">
        <v>23</v>
      </c>
      <c r="B87" s="17">
        <v>286669.1</v>
      </c>
      <c r="C87" s="17"/>
      <c r="D87" s="17">
        <v>66920.1</v>
      </c>
      <c r="E87" s="18"/>
      <c r="F87" s="18">
        <f t="shared" si="2"/>
        <v>23.34402277748108</v>
      </c>
      <c r="G87" s="92">
        <v>66920121.97</v>
      </c>
    </row>
    <row r="88" spans="1:7" ht="13.5">
      <c r="A88" s="26" t="s">
        <v>46</v>
      </c>
      <c r="B88" s="17">
        <v>38617.3</v>
      </c>
      <c r="C88" s="17"/>
      <c r="D88" s="17">
        <v>12310</v>
      </c>
      <c r="E88" s="18"/>
      <c r="F88" s="18">
        <f t="shared" si="2"/>
        <v>31.87690491049348</v>
      </c>
      <c r="G88" s="92">
        <v>12309958.67</v>
      </c>
    </row>
    <row r="89" spans="1:7" ht="13.5">
      <c r="A89" s="26" t="s">
        <v>47</v>
      </c>
      <c r="B89" s="17">
        <v>9991.3</v>
      </c>
      <c r="C89" s="17"/>
      <c r="D89" s="17">
        <v>3029</v>
      </c>
      <c r="E89" s="18"/>
      <c r="F89" s="18">
        <f t="shared" si="2"/>
        <v>30.31637524646443</v>
      </c>
      <c r="G89" s="92">
        <v>3029013.02</v>
      </c>
    </row>
    <row r="90" spans="1:7" ht="13.5">
      <c r="A90" s="26" t="s">
        <v>48</v>
      </c>
      <c r="B90" s="17">
        <v>16</v>
      </c>
      <c r="C90" s="17"/>
      <c r="D90" s="17">
        <v>4.7</v>
      </c>
      <c r="E90" s="18"/>
      <c r="F90" s="18">
        <f t="shared" si="2"/>
        <v>29.375</v>
      </c>
      <c r="G90" s="92">
        <v>4669.62</v>
      </c>
    </row>
    <row r="91" spans="1:7" ht="15">
      <c r="A91" s="25" t="s">
        <v>24</v>
      </c>
      <c r="B91" s="9">
        <f>SUM(B78:B90)</f>
        <v>1775321.7000000002</v>
      </c>
      <c r="C91" s="9">
        <f>SUM(C78:C90)</f>
        <v>0</v>
      </c>
      <c r="D91" s="9">
        <f>SUM(D78:D90)</f>
        <v>538019.5999999999</v>
      </c>
      <c r="E91" s="10">
        <f>SUM(E78:E90)</f>
        <v>0</v>
      </c>
      <c r="F91" s="10">
        <f>D91/B91*100</f>
        <v>30.305470833821264</v>
      </c>
      <c r="G91" s="92">
        <f>SUM(G78:G90)</f>
        <v>538019623.73</v>
      </c>
    </row>
    <row r="92" spans="1:7" ht="15">
      <c r="A92" s="50"/>
      <c r="B92" s="51"/>
      <c r="C92" s="51"/>
      <c r="D92" s="52"/>
      <c r="E92" s="53"/>
      <c r="F92" s="53"/>
      <c r="G92" s="92"/>
    </row>
    <row r="93" ht="13.5" thickBot="1"/>
    <row r="94" spans="1:4" ht="23.25">
      <c r="A94" s="64" t="s">
        <v>7</v>
      </c>
      <c r="B94" s="65">
        <f>B91-B76</f>
        <v>18939.20000000042</v>
      </c>
      <c r="D94" s="65">
        <f>D91-D76</f>
        <v>-8939.900000000256</v>
      </c>
    </row>
    <row r="95" spans="1:4" ht="13.5">
      <c r="A95" s="67" t="s">
        <v>8</v>
      </c>
      <c r="B95" s="38">
        <f>B96+B99</f>
        <v>9370.900000000001</v>
      </c>
      <c r="D95" s="68">
        <f>D96+D99</f>
        <v>-3336</v>
      </c>
    </row>
    <row r="96" spans="1:4" ht="13.5">
      <c r="A96" s="69" t="s">
        <v>9</v>
      </c>
      <c r="B96" s="34">
        <f>B97+B98</f>
        <v>19370.9</v>
      </c>
      <c r="D96" s="70">
        <f>D97+D98</f>
        <v>0</v>
      </c>
    </row>
    <row r="97" spans="1:4" ht="24">
      <c r="A97" s="71" t="s">
        <v>145</v>
      </c>
      <c r="B97" s="38">
        <v>19370.9</v>
      </c>
      <c r="D97" s="68">
        <v>0</v>
      </c>
    </row>
    <row r="98" spans="1:4" ht="24" hidden="1">
      <c r="A98" s="71" t="s">
        <v>146</v>
      </c>
      <c r="B98" s="38"/>
      <c r="D98" s="68"/>
    </row>
    <row r="99" spans="1:4" ht="23.25">
      <c r="A99" s="69" t="s">
        <v>147</v>
      </c>
      <c r="B99" s="34">
        <f>B100+B101</f>
        <v>-10000</v>
      </c>
      <c r="D99" s="70">
        <f>D100+D101</f>
        <v>-3336</v>
      </c>
    </row>
    <row r="100" spans="1:4" ht="36" hidden="1">
      <c r="A100" s="71" t="s">
        <v>148</v>
      </c>
      <c r="B100" s="38">
        <v>0</v>
      </c>
      <c r="D100" s="68">
        <v>0</v>
      </c>
    </row>
    <row r="101" spans="1:4" ht="36">
      <c r="A101" s="26" t="s">
        <v>165</v>
      </c>
      <c r="B101" s="38">
        <v>-10000</v>
      </c>
      <c r="D101" s="68">
        <v>-3336</v>
      </c>
    </row>
    <row r="102" spans="1:4" ht="23.25">
      <c r="A102" s="72" t="s">
        <v>82</v>
      </c>
      <c r="B102" s="34">
        <v>0</v>
      </c>
      <c r="D102" s="70">
        <v>0</v>
      </c>
    </row>
    <row r="103" spans="1:4" ht="24" thickBot="1">
      <c r="A103" s="73" t="s">
        <v>14</v>
      </c>
      <c r="B103" s="74">
        <v>9568.3</v>
      </c>
      <c r="D103" s="75">
        <v>-5603.9</v>
      </c>
    </row>
  </sheetData>
  <sheetProtection/>
  <mergeCells count="5">
    <mergeCell ref="A2:A5"/>
    <mergeCell ref="B2:B5"/>
    <mergeCell ref="A1:F1"/>
    <mergeCell ref="D2:D5"/>
    <mergeCell ref="F2:F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0.50390625" style="48" customWidth="1"/>
    <col min="2" max="2" width="15.375" style="49" customWidth="1"/>
    <col min="3" max="3" width="15.375" style="49" hidden="1" customWidth="1"/>
    <col min="4" max="4" width="17.00390625" style="35" customWidth="1"/>
    <col min="5" max="5" width="13.875" style="36" hidden="1" customWidth="1"/>
    <col min="6" max="6" width="13.625" style="36" customWidth="1"/>
    <col min="7" max="7" width="17.125" style="22" hidden="1" customWidth="1"/>
    <col min="8" max="16384" width="8.875" style="22" customWidth="1"/>
  </cols>
  <sheetData>
    <row r="1" spans="1:6" ht="39" customHeight="1" thickBot="1">
      <c r="A1" s="105" t="s">
        <v>166</v>
      </c>
      <c r="B1" s="105"/>
      <c r="C1" s="105"/>
      <c r="D1" s="105"/>
      <c r="E1" s="105"/>
      <c r="F1" s="105"/>
    </row>
    <row r="2" spans="1:6" ht="12.75">
      <c r="A2" s="102" t="s">
        <v>15</v>
      </c>
      <c r="B2" s="123" t="s">
        <v>157</v>
      </c>
      <c r="C2" s="1"/>
      <c r="D2" s="109" t="s">
        <v>164</v>
      </c>
      <c r="E2" s="2"/>
      <c r="F2" s="112" t="s">
        <v>0</v>
      </c>
    </row>
    <row r="3" spans="1:6" ht="12.75" customHeight="1">
      <c r="A3" s="103"/>
      <c r="B3" s="124"/>
      <c r="C3" s="3"/>
      <c r="D3" s="110"/>
      <c r="E3" s="4"/>
      <c r="F3" s="113"/>
    </row>
    <row r="4" spans="1:6" ht="12.75">
      <c r="A4" s="103"/>
      <c r="B4" s="124"/>
      <c r="C4" s="3"/>
      <c r="D4" s="110"/>
      <c r="E4" s="4"/>
      <c r="F4" s="113"/>
    </row>
    <row r="5" spans="1:6" ht="26.25" customHeight="1">
      <c r="A5" s="104"/>
      <c r="B5" s="125"/>
      <c r="C5" s="5"/>
      <c r="D5" s="111"/>
      <c r="E5" s="6"/>
      <c r="F5" s="114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B9+B10+B11+B12</f>
        <v>242350</v>
      </c>
      <c r="C7" s="9"/>
      <c r="D7" s="9">
        <f>D9+D10+D11+D12+D13</f>
        <v>102356.3</v>
      </c>
      <c r="E7" s="10"/>
      <c r="F7" s="11">
        <f aca="true" t="shared" si="0" ref="F7:F19">(D7/B7)*100</f>
        <v>42.23490819063338</v>
      </c>
    </row>
    <row r="8" spans="1:6" ht="15.75">
      <c r="A8" s="91" t="s">
        <v>124</v>
      </c>
      <c r="B8" s="61">
        <f>B9+B10+B11+B12+B13</f>
        <v>242350</v>
      </c>
      <c r="C8" s="61">
        <f>C9+C10+C11+C12+C13</f>
        <v>0</v>
      </c>
      <c r="D8" s="61">
        <f>D9+D10+D11+D12+D13</f>
        <v>102356.3</v>
      </c>
      <c r="E8" s="93"/>
      <c r="F8" s="11">
        <f t="shared" si="0"/>
        <v>42.23490819063338</v>
      </c>
    </row>
    <row r="9" spans="1:6" ht="60" customHeight="1">
      <c r="A9" s="26" t="s">
        <v>50</v>
      </c>
      <c r="B9" s="12">
        <v>240532</v>
      </c>
      <c r="C9" s="12"/>
      <c r="D9" s="12">
        <v>101910.9</v>
      </c>
      <c r="E9" s="13"/>
      <c r="F9" s="13">
        <f t="shared" si="0"/>
        <v>42.36895714499526</v>
      </c>
    </row>
    <row r="10" spans="1:6" ht="93" customHeight="1">
      <c r="A10" s="26" t="s">
        <v>40</v>
      </c>
      <c r="B10" s="12">
        <v>100</v>
      </c>
      <c r="C10" s="12"/>
      <c r="D10" s="12">
        <v>-6.3</v>
      </c>
      <c r="E10" s="13"/>
      <c r="F10" s="13">
        <f t="shared" si="0"/>
        <v>-6.3</v>
      </c>
    </row>
    <row r="11" spans="1:6" ht="36.75" customHeight="1">
      <c r="A11" s="26" t="s">
        <v>41</v>
      </c>
      <c r="B11" s="12">
        <v>1708</v>
      </c>
      <c r="C11" s="12"/>
      <c r="D11" s="12">
        <v>451.6</v>
      </c>
      <c r="E11" s="13"/>
      <c r="F11" s="13">
        <f t="shared" si="0"/>
        <v>26.440281030444968</v>
      </c>
    </row>
    <row r="12" spans="1:6" ht="60">
      <c r="A12" s="26" t="s">
        <v>125</v>
      </c>
      <c r="B12" s="12">
        <v>10</v>
      </c>
      <c r="C12" s="12"/>
      <c r="D12" s="12">
        <v>0.1</v>
      </c>
      <c r="E12" s="13"/>
      <c r="F12" s="13">
        <f t="shared" si="0"/>
        <v>1</v>
      </c>
    </row>
    <row r="13" spans="1:6" ht="41.25" customHeight="1" hidden="1">
      <c r="A13" s="26" t="s">
        <v>126</v>
      </c>
      <c r="B13" s="12"/>
      <c r="C13" s="12"/>
      <c r="D13" s="12">
        <v>0</v>
      </c>
      <c r="E13" s="13"/>
      <c r="F13" s="13"/>
    </row>
    <row r="14" spans="1:6" ht="23.25">
      <c r="A14" s="25" t="s">
        <v>1</v>
      </c>
      <c r="B14" s="14">
        <f>B16+B17+B18+B19</f>
        <v>9824</v>
      </c>
      <c r="C14" s="14"/>
      <c r="D14" s="14">
        <f>D16+D17+D18+D19</f>
        <v>3404.7</v>
      </c>
      <c r="E14" s="15"/>
      <c r="F14" s="15">
        <f t="shared" si="0"/>
        <v>34.65696254071661</v>
      </c>
    </row>
    <row r="15" spans="1:6" ht="24">
      <c r="A15" s="91" t="s">
        <v>127</v>
      </c>
      <c r="B15" s="62">
        <f>B16+B17+B18+B19</f>
        <v>9824</v>
      </c>
      <c r="C15" s="62">
        <f>C16+C17+C18+C19</f>
        <v>0</v>
      </c>
      <c r="D15" s="62">
        <f>D16+D17+D18+D19</f>
        <v>3404.7</v>
      </c>
      <c r="E15" s="15"/>
      <c r="F15" s="15">
        <f t="shared" si="0"/>
        <v>34.65696254071661</v>
      </c>
    </row>
    <row r="16" spans="1:6" ht="48">
      <c r="A16" s="26" t="s">
        <v>2</v>
      </c>
      <c r="B16" s="12">
        <v>4490</v>
      </c>
      <c r="C16" s="12"/>
      <c r="D16" s="12">
        <v>1601.3</v>
      </c>
      <c r="E16" s="13"/>
      <c r="F16" s="13">
        <f t="shared" si="0"/>
        <v>35.66369710467706</v>
      </c>
    </row>
    <row r="17" spans="1:6" ht="74.25" customHeight="1">
      <c r="A17" s="26" t="s">
        <v>3</v>
      </c>
      <c r="B17" s="12">
        <v>20</v>
      </c>
      <c r="C17" s="12"/>
      <c r="D17" s="12">
        <v>10.2</v>
      </c>
      <c r="E17" s="13"/>
      <c r="F17" s="13">
        <f t="shared" si="0"/>
        <v>51</v>
      </c>
    </row>
    <row r="18" spans="1:6" ht="48">
      <c r="A18" s="26" t="s">
        <v>57</v>
      </c>
      <c r="B18" s="12">
        <v>6012</v>
      </c>
      <c r="C18" s="12"/>
      <c r="D18" s="12">
        <v>2128.7</v>
      </c>
      <c r="E18" s="13"/>
      <c r="F18" s="13">
        <f t="shared" si="0"/>
        <v>35.40751829673985</v>
      </c>
    </row>
    <row r="19" spans="1:6" ht="48">
      <c r="A19" s="26" t="s">
        <v>4</v>
      </c>
      <c r="B19" s="12">
        <v>-698</v>
      </c>
      <c r="C19" s="12"/>
      <c r="D19" s="12">
        <v>-335.5</v>
      </c>
      <c r="E19" s="13"/>
      <c r="F19" s="13">
        <f t="shared" si="0"/>
        <v>48.06590257879656</v>
      </c>
    </row>
    <row r="20" spans="1:6" ht="15">
      <c r="A20" s="25" t="s">
        <v>16</v>
      </c>
      <c r="B20" s="9">
        <f>B22+B23+B24+B21</f>
        <v>35301</v>
      </c>
      <c r="C20" s="9"/>
      <c r="D20" s="9">
        <f>D22+D23+D24+D21</f>
        <v>16135.699999999999</v>
      </c>
      <c r="E20" s="10"/>
      <c r="F20" s="11">
        <f>(D20/B20)*100</f>
        <v>45.70890343049771</v>
      </c>
    </row>
    <row r="21" spans="1:6" ht="24">
      <c r="A21" s="26" t="s">
        <v>128</v>
      </c>
      <c r="B21" s="12">
        <v>15320</v>
      </c>
      <c r="C21" s="12"/>
      <c r="D21" s="12">
        <v>6753.4</v>
      </c>
      <c r="E21" s="10"/>
      <c r="F21" s="18">
        <f>D21/B21*100</f>
        <v>44.082245430809394</v>
      </c>
    </row>
    <row r="22" spans="1:6" ht="24">
      <c r="A22" s="26" t="s">
        <v>26</v>
      </c>
      <c r="B22" s="12">
        <v>19570</v>
      </c>
      <c r="C22" s="12"/>
      <c r="D22" s="12">
        <v>9112</v>
      </c>
      <c r="E22" s="13"/>
      <c r="F22" s="13">
        <f>(D22/B22)*100</f>
        <v>46.561062851303014</v>
      </c>
    </row>
    <row r="23" spans="1:6" ht="12.75">
      <c r="A23" s="26" t="s">
        <v>42</v>
      </c>
      <c r="B23" s="12">
        <v>10</v>
      </c>
      <c r="C23" s="12"/>
      <c r="D23" s="12">
        <v>-9.2</v>
      </c>
      <c r="E23" s="13"/>
      <c r="F23" s="13">
        <v>0</v>
      </c>
    </row>
    <row r="24" spans="1:6" ht="25.5" customHeight="1">
      <c r="A24" s="26" t="s">
        <v>60</v>
      </c>
      <c r="B24" s="12">
        <v>401</v>
      </c>
      <c r="C24" s="12"/>
      <c r="D24" s="12">
        <v>279.5</v>
      </c>
      <c r="E24" s="13"/>
      <c r="F24" s="13">
        <f>(D24/B24)*100</f>
        <v>69.70074812967582</v>
      </c>
    </row>
    <row r="25" spans="1:6" ht="15">
      <c r="A25" s="25" t="s">
        <v>17</v>
      </c>
      <c r="B25" s="9">
        <f>B26+B28+B27</f>
        <v>26231</v>
      </c>
      <c r="C25" s="9"/>
      <c r="D25" s="9">
        <f>D26+D28+D27</f>
        <v>7003.1</v>
      </c>
      <c r="E25" s="10"/>
      <c r="F25" s="10">
        <f>(D25/B25)*100</f>
        <v>26.69780031260722</v>
      </c>
    </row>
    <row r="26" spans="1:6" ht="15" customHeight="1">
      <c r="A26" s="26" t="s">
        <v>61</v>
      </c>
      <c r="B26" s="12">
        <v>4050</v>
      </c>
      <c r="C26" s="12"/>
      <c r="D26" s="12">
        <v>546.1</v>
      </c>
      <c r="E26" s="13"/>
      <c r="F26" s="13">
        <f>(D26/B26)*100</f>
        <v>13.483950617283952</v>
      </c>
    </row>
    <row r="27" spans="1:6" ht="12.75">
      <c r="A27" s="26" t="s">
        <v>5</v>
      </c>
      <c r="B27" s="12">
        <v>1401</v>
      </c>
      <c r="C27" s="12"/>
      <c r="D27" s="12">
        <v>282.5</v>
      </c>
      <c r="E27" s="13"/>
      <c r="F27" s="13">
        <f>(D27/B27)*100</f>
        <v>20.164168451106352</v>
      </c>
    </row>
    <row r="28" spans="1:6" ht="13.5" customHeight="1">
      <c r="A28" s="27" t="s">
        <v>18</v>
      </c>
      <c r="B28" s="12">
        <v>20780</v>
      </c>
      <c r="C28" s="12"/>
      <c r="D28" s="12">
        <v>6174.5</v>
      </c>
      <c r="E28" s="13"/>
      <c r="F28" s="13">
        <f>(D28/B28)*100</f>
        <v>29.71366698748797</v>
      </c>
    </row>
    <row r="29" spans="1:6" ht="15">
      <c r="A29" s="25" t="s">
        <v>19</v>
      </c>
      <c r="B29" s="9">
        <f>B30+B32+B31</f>
        <v>6210</v>
      </c>
      <c r="C29" s="9">
        <f>C30+C32</f>
        <v>0</v>
      </c>
      <c r="D29" s="9">
        <f>D30+D32+D31</f>
        <v>3694</v>
      </c>
      <c r="E29" s="10">
        <f>E30+E32</f>
        <v>0</v>
      </c>
      <c r="F29" s="10">
        <f>F30</f>
        <v>59.48470209339774</v>
      </c>
    </row>
    <row r="30" spans="1:6" ht="64.5" customHeight="1">
      <c r="A30" s="28" t="s">
        <v>62</v>
      </c>
      <c r="B30" s="12">
        <v>6210</v>
      </c>
      <c r="C30" s="12"/>
      <c r="D30" s="12">
        <v>3694</v>
      </c>
      <c r="E30" s="13"/>
      <c r="F30" s="13">
        <f>(D30/B30)*100</f>
        <v>59.48470209339774</v>
      </c>
    </row>
    <row r="31" spans="1:6" ht="64.5" customHeight="1" hidden="1">
      <c r="A31" s="26" t="s">
        <v>98</v>
      </c>
      <c r="B31" s="12">
        <v>0</v>
      </c>
      <c r="C31" s="12"/>
      <c r="D31" s="12">
        <v>0</v>
      </c>
      <c r="E31" s="13"/>
      <c r="F31" s="13" t="e">
        <f>(D31/B31)*100</f>
        <v>#DIV/0!</v>
      </c>
    </row>
    <row r="32" spans="1:6" ht="64.5" customHeight="1" hidden="1">
      <c r="A32" s="28" t="s">
        <v>85</v>
      </c>
      <c r="B32" s="12">
        <v>0</v>
      </c>
      <c r="C32" s="12"/>
      <c r="D32" s="12">
        <v>0</v>
      </c>
      <c r="E32" s="13"/>
      <c r="F32" s="13" t="e">
        <f>(D32/B32)*100</f>
        <v>#DIV/0!</v>
      </c>
    </row>
    <row r="33" spans="1:6" ht="24" customHeight="1">
      <c r="A33" s="28" t="s">
        <v>129</v>
      </c>
      <c r="B33" s="14">
        <f>B34</f>
        <v>0</v>
      </c>
      <c r="C33" s="14"/>
      <c r="D33" s="14">
        <f>D34</f>
        <v>0</v>
      </c>
      <c r="E33" s="15"/>
      <c r="F33" s="13">
        <v>0</v>
      </c>
    </row>
    <row r="34" spans="1:6" ht="30" customHeight="1">
      <c r="A34" s="27" t="s">
        <v>130</v>
      </c>
      <c r="B34" s="12">
        <v>0</v>
      </c>
      <c r="C34" s="12"/>
      <c r="D34" s="12">
        <v>0</v>
      </c>
      <c r="E34" s="13"/>
      <c r="F34" s="13">
        <v>0</v>
      </c>
    </row>
    <row r="35" spans="1:6" ht="24">
      <c r="A35" s="25" t="s">
        <v>27</v>
      </c>
      <c r="B35" s="9">
        <f>B36+B37+B38</f>
        <v>24664</v>
      </c>
      <c r="C35" s="9"/>
      <c r="D35" s="9">
        <f>D36+D37+D38</f>
        <v>10212.199999999999</v>
      </c>
      <c r="E35" s="10"/>
      <c r="F35" s="10">
        <f>(D35/B35)*100</f>
        <v>41.405287058060324</v>
      </c>
    </row>
    <row r="36" spans="1:6" ht="69.75" customHeight="1">
      <c r="A36" s="26" t="s">
        <v>43</v>
      </c>
      <c r="B36" s="12">
        <v>23464</v>
      </c>
      <c r="C36" s="12"/>
      <c r="D36" s="12">
        <v>9457.4</v>
      </c>
      <c r="E36" s="13"/>
      <c r="F36" s="13">
        <f>(D36/B36)*100</f>
        <v>40.30600068189567</v>
      </c>
    </row>
    <row r="37" spans="1:6" ht="24.75" customHeight="1" hidden="1">
      <c r="A37" s="27" t="s">
        <v>64</v>
      </c>
      <c r="B37" s="12">
        <v>0</v>
      </c>
      <c r="C37" s="12"/>
      <c r="D37" s="12">
        <v>0</v>
      </c>
      <c r="E37" s="13"/>
      <c r="F37" s="13">
        <v>0</v>
      </c>
    </row>
    <row r="38" spans="1:6" ht="69" customHeight="1">
      <c r="A38" s="26" t="s">
        <v>65</v>
      </c>
      <c r="B38" s="12">
        <v>1200</v>
      </c>
      <c r="C38" s="12"/>
      <c r="D38" s="12">
        <v>754.8</v>
      </c>
      <c r="E38" s="13"/>
      <c r="F38" s="13">
        <f>D38/B38*100</f>
        <v>62.9</v>
      </c>
    </row>
    <row r="39" spans="1:6" ht="15">
      <c r="A39" s="25" t="s">
        <v>28</v>
      </c>
      <c r="B39" s="9">
        <f>B40</f>
        <v>2947</v>
      </c>
      <c r="C39" s="9"/>
      <c r="D39" s="9">
        <f>D40</f>
        <v>1351</v>
      </c>
      <c r="E39" s="10"/>
      <c r="F39" s="10">
        <f>(D39/B39)*100</f>
        <v>45.843230403800476</v>
      </c>
    </row>
    <row r="40" spans="1:6" ht="12.75" customHeight="1">
      <c r="A40" s="26" t="s">
        <v>49</v>
      </c>
      <c r="B40" s="12">
        <v>2947</v>
      </c>
      <c r="C40" s="12"/>
      <c r="D40" s="12">
        <v>1351</v>
      </c>
      <c r="E40" s="13"/>
      <c r="F40" s="13">
        <f>(D40/B40)*100</f>
        <v>45.843230403800476</v>
      </c>
    </row>
    <row r="41" spans="1:6" ht="24">
      <c r="A41" s="25" t="s">
        <v>131</v>
      </c>
      <c r="B41" s="9">
        <f>B42+B43</f>
        <v>1525</v>
      </c>
      <c r="C41" s="9"/>
      <c r="D41" s="9">
        <f>D42+D43</f>
        <v>713.5</v>
      </c>
      <c r="E41" s="10"/>
      <c r="F41" s="10">
        <f>D41/B41*100</f>
        <v>46.78688524590164</v>
      </c>
    </row>
    <row r="42" spans="1:6" ht="18" customHeight="1">
      <c r="A42" s="27" t="s">
        <v>66</v>
      </c>
      <c r="B42" s="17">
        <v>35</v>
      </c>
      <c r="C42" s="17"/>
      <c r="D42" s="17">
        <v>2.3</v>
      </c>
      <c r="E42" s="18"/>
      <c r="F42" s="18">
        <f>D42/B42*100</f>
        <v>6.571428571428571</v>
      </c>
    </row>
    <row r="43" spans="1:6" ht="15" customHeight="1">
      <c r="A43" s="26" t="s">
        <v>67</v>
      </c>
      <c r="B43" s="17">
        <v>1490</v>
      </c>
      <c r="C43" s="17"/>
      <c r="D43" s="17">
        <v>711.2</v>
      </c>
      <c r="E43" s="18"/>
      <c r="F43" s="18">
        <f>D43/B43*100</f>
        <v>47.73154362416108</v>
      </c>
    </row>
    <row r="44" spans="1:6" ht="24">
      <c r="A44" s="25" t="s">
        <v>35</v>
      </c>
      <c r="B44" s="9">
        <f>B45+B46+B47</f>
        <v>863</v>
      </c>
      <c r="C44" s="9"/>
      <c r="D44" s="9">
        <f>D45+D46+D47</f>
        <v>652.8</v>
      </c>
      <c r="E44" s="10"/>
      <c r="F44" s="10">
        <f>(D44/B44)*100</f>
        <v>75.64310544611818</v>
      </c>
    </row>
    <row r="45" spans="1:6" ht="21" customHeight="1">
      <c r="A45" s="26" t="s">
        <v>68</v>
      </c>
      <c r="B45" s="17">
        <v>56</v>
      </c>
      <c r="C45" s="17"/>
      <c r="D45" s="17">
        <v>22.1</v>
      </c>
      <c r="E45" s="18"/>
      <c r="F45" s="18">
        <f>D45/B45*100</f>
        <v>39.464285714285715</v>
      </c>
    </row>
    <row r="46" spans="1:6" ht="74.25" customHeight="1">
      <c r="A46" s="30" t="s">
        <v>69</v>
      </c>
      <c r="B46" s="17">
        <v>227</v>
      </c>
      <c r="C46" s="17"/>
      <c r="D46" s="17">
        <v>75.7</v>
      </c>
      <c r="E46" s="18"/>
      <c r="F46" s="18">
        <f>D46/B46*100</f>
        <v>33.348017621145374</v>
      </c>
    </row>
    <row r="47" spans="1:6" ht="30" customHeight="1">
      <c r="A47" s="26" t="s">
        <v>70</v>
      </c>
      <c r="B47" s="17">
        <v>580</v>
      </c>
      <c r="C47" s="17"/>
      <c r="D47" s="17">
        <v>555</v>
      </c>
      <c r="E47" s="18"/>
      <c r="F47" s="18">
        <f>D47/B47*100</f>
        <v>95.6896551724138</v>
      </c>
    </row>
    <row r="48" spans="1:6" ht="15">
      <c r="A48" s="25" t="s">
        <v>132</v>
      </c>
      <c r="B48" s="9">
        <f>B49+B60+B61+B62</f>
        <v>1145</v>
      </c>
      <c r="C48" s="9">
        <f>C49+C60+C61</f>
        <v>0</v>
      </c>
      <c r="D48" s="9">
        <f>D49+D60+D61+D62</f>
        <v>811.9</v>
      </c>
      <c r="E48" s="10"/>
      <c r="F48" s="10">
        <f>(D48/B48)*100</f>
        <v>70.90829694323145</v>
      </c>
    </row>
    <row r="49" spans="1:6" ht="33.75" customHeight="1">
      <c r="A49" s="91" t="s">
        <v>133</v>
      </c>
      <c r="B49" s="61">
        <f>B50+B51+B52+B53+B54+B55+B56+B57+B58+B59</f>
        <v>74</v>
      </c>
      <c r="C49" s="61">
        <f>C50+C51+C52+C53+C55++C58+C59</f>
        <v>0</v>
      </c>
      <c r="D49" s="61">
        <f>D50+D51+D52+D53+D55++D58+D59+D54+D56+D57</f>
        <v>30.7</v>
      </c>
      <c r="E49" s="91">
        <v>51</v>
      </c>
      <c r="F49" s="10">
        <f>(D49/B49)*100</f>
        <v>41.486486486486484</v>
      </c>
    </row>
    <row r="50" spans="1:6" ht="47.25" customHeight="1">
      <c r="A50" s="26" t="s">
        <v>134</v>
      </c>
      <c r="B50" s="17">
        <v>1</v>
      </c>
      <c r="C50" s="17"/>
      <c r="D50" s="17">
        <v>1.3</v>
      </c>
      <c r="E50" s="19">
        <v>22</v>
      </c>
      <c r="F50" s="18">
        <v>0</v>
      </c>
    </row>
    <row r="51" spans="1:6" ht="48" customHeight="1">
      <c r="A51" s="26" t="s">
        <v>135</v>
      </c>
      <c r="B51" s="17">
        <v>2</v>
      </c>
      <c r="C51" s="17"/>
      <c r="D51" s="17">
        <v>1</v>
      </c>
      <c r="E51" s="19">
        <v>71</v>
      </c>
      <c r="F51" s="18">
        <f>(D51/B51)*100</f>
        <v>50</v>
      </c>
    </row>
    <row r="52" spans="1:6" ht="24" customHeight="1">
      <c r="A52" s="26" t="s">
        <v>136</v>
      </c>
      <c r="B52" s="17">
        <v>1</v>
      </c>
      <c r="C52" s="17"/>
      <c r="D52" s="17">
        <v>0.8</v>
      </c>
      <c r="E52" s="19">
        <v>0</v>
      </c>
      <c r="F52" s="18">
        <v>0</v>
      </c>
    </row>
    <row r="53" spans="1:6" ht="57" customHeight="1">
      <c r="A53" s="26" t="s">
        <v>137</v>
      </c>
      <c r="B53" s="17">
        <v>0</v>
      </c>
      <c r="C53" s="17"/>
      <c r="D53" s="17">
        <v>0</v>
      </c>
      <c r="E53" s="19">
        <v>121.2</v>
      </c>
      <c r="F53" s="18" t="e">
        <f aca="true" t="shared" si="1" ref="F53:F73">D53/B53*100</f>
        <v>#DIV/0!</v>
      </c>
    </row>
    <row r="54" spans="1:6" ht="88.5" customHeight="1">
      <c r="A54" s="26" t="s">
        <v>152</v>
      </c>
      <c r="B54" s="17">
        <v>5</v>
      </c>
      <c r="C54" s="17"/>
      <c r="D54" s="17">
        <v>2.7</v>
      </c>
      <c r="E54" s="19"/>
      <c r="F54" s="18"/>
    </row>
    <row r="55" spans="1:6" ht="98.25" customHeight="1">
      <c r="A55" s="26" t="s">
        <v>160</v>
      </c>
      <c r="B55" s="17">
        <v>5</v>
      </c>
      <c r="C55" s="17"/>
      <c r="D55" s="17">
        <v>4.1</v>
      </c>
      <c r="E55" s="19">
        <v>887.3</v>
      </c>
      <c r="F55" s="18">
        <f t="shared" si="1"/>
        <v>82</v>
      </c>
    </row>
    <row r="56" spans="1:6" ht="63.75" customHeight="1">
      <c r="A56" s="26" t="s">
        <v>153</v>
      </c>
      <c r="B56" s="17"/>
      <c r="C56" s="17"/>
      <c r="D56" s="17">
        <v>0.3</v>
      </c>
      <c r="E56" s="19"/>
      <c r="F56" s="18"/>
    </row>
    <row r="57" spans="1:6" ht="69.75" customHeight="1">
      <c r="A57" s="26" t="s">
        <v>154</v>
      </c>
      <c r="B57" s="17">
        <v>10</v>
      </c>
      <c r="C57" s="17"/>
      <c r="D57" s="17">
        <v>7</v>
      </c>
      <c r="E57" s="19"/>
      <c r="F57" s="18"/>
    </row>
    <row r="58" spans="1:6" ht="51" customHeight="1">
      <c r="A58" s="26" t="s">
        <v>139</v>
      </c>
      <c r="B58" s="17">
        <v>10</v>
      </c>
      <c r="C58" s="17"/>
      <c r="D58" s="17">
        <v>0</v>
      </c>
      <c r="E58" s="19">
        <v>347.5</v>
      </c>
      <c r="F58" s="18">
        <f t="shared" si="1"/>
        <v>0</v>
      </c>
    </row>
    <row r="59" spans="1:6" ht="54" customHeight="1">
      <c r="A59" s="27" t="s">
        <v>140</v>
      </c>
      <c r="B59" s="17">
        <v>40</v>
      </c>
      <c r="C59" s="17"/>
      <c r="D59" s="17">
        <v>13.5</v>
      </c>
      <c r="E59" s="19">
        <v>87.6</v>
      </c>
      <c r="F59" s="18">
        <f t="shared" si="1"/>
        <v>33.75</v>
      </c>
    </row>
    <row r="60" spans="1:6" ht="32.25" customHeight="1">
      <c r="A60" s="26" t="s">
        <v>141</v>
      </c>
      <c r="B60" s="17">
        <v>135</v>
      </c>
      <c r="C60" s="17"/>
      <c r="D60" s="17">
        <v>9.3</v>
      </c>
      <c r="E60" s="19">
        <v>221.8</v>
      </c>
      <c r="F60" s="18">
        <f t="shared" si="1"/>
        <v>6.888888888888889</v>
      </c>
    </row>
    <row r="61" spans="1:6" ht="26.25" customHeight="1">
      <c r="A61" s="26" t="s">
        <v>142</v>
      </c>
      <c r="B61" s="17">
        <v>935</v>
      </c>
      <c r="C61" s="17"/>
      <c r="D61" s="17">
        <v>771.4</v>
      </c>
      <c r="E61" s="19">
        <v>68.4</v>
      </c>
      <c r="F61" s="18">
        <f t="shared" si="1"/>
        <v>82.50267379679144</v>
      </c>
    </row>
    <row r="62" spans="1:6" ht="75" customHeight="1">
      <c r="A62" s="26" t="s">
        <v>161</v>
      </c>
      <c r="B62" s="17">
        <v>1</v>
      </c>
      <c r="C62" s="17"/>
      <c r="D62" s="17">
        <v>0.5</v>
      </c>
      <c r="E62" s="17">
        <v>3536.16</v>
      </c>
      <c r="F62" s="18">
        <f t="shared" si="1"/>
        <v>50</v>
      </c>
    </row>
    <row r="63" spans="1:6" ht="18" customHeight="1">
      <c r="A63" s="25" t="s">
        <v>78</v>
      </c>
      <c r="B63" s="9">
        <v>514</v>
      </c>
      <c r="C63" s="9"/>
      <c r="D63" s="9">
        <v>273.6</v>
      </c>
      <c r="E63" s="10"/>
      <c r="F63" s="18">
        <f t="shared" si="1"/>
        <v>53.2295719844358</v>
      </c>
    </row>
    <row r="64" spans="1:6" ht="15">
      <c r="A64" s="25" t="s">
        <v>51</v>
      </c>
      <c r="B64" s="9">
        <f>B7+B14+B20+B25+B29+B35+B39+B41+B44+B48+B63+B33</f>
        <v>351574</v>
      </c>
      <c r="C64" s="9"/>
      <c r="D64" s="9">
        <f>D7+D14+D20+D25+D29+D35+D39+D41+D44+D48+D63+D33</f>
        <v>146608.8</v>
      </c>
      <c r="E64" s="10"/>
      <c r="F64" s="10">
        <f t="shared" si="1"/>
        <v>41.7006945906125</v>
      </c>
    </row>
    <row r="65" spans="1:6" ht="15">
      <c r="A65" s="25" t="s">
        <v>32</v>
      </c>
      <c r="B65" s="9">
        <f>B66+B73+B74+B75</f>
        <v>1404818.4999999998</v>
      </c>
      <c r="C65" s="9">
        <f>C66+C73+C74+C75</f>
        <v>0</v>
      </c>
      <c r="D65" s="9">
        <f>D66+D73+D74+D75</f>
        <v>551255.2000000001</v>
      </c>
      <c r="E65" s="10"/>
      <c r="F65" s="10">
        <f t="shared" si="1"/>
        <v>39.24031467410204</v>
      </c>
    </row>
    <row r="66" spans="1:6" ht="24.75" customHeight="1">
      <c r="A66" s="31" t="s">
        <v>79</v>
      </c>
      <c r="B66" s="9">
        <f>B67+B70+B71+B72</f>
        <v>1403813.7999999998</v>
      </c>
      <c r="C66" s="9">
        <f>C67+C70+C71+C72</f>
        <v>0</v>
      </c>
      <c r="D66" s="9">
        <f>D67+D70+D71+D72</f>
        <v>550978.6000000001</v>
      </c>
      <c r="E66" s="10"/>
      <c r="F66" s="10">
        <f t="shared" si="1"/>
        <v>39.2486952329433</v>
      </c>
    </row>
    <row r="67" spans="1:6" ht="24.75" customHeight="1">
      <c r="A67" s="26" t="s">
        <v>80</v>
      </c>
      <c r="B67" s="9">
        <f>B68+B69</f>
        <v>449295</v>
      </c>
      <c r="C67" s="9">
        <f>C68+C69</f>
        <v>0</v>
      </c>
      <c r="D67" s="9">
        <f>D68+D69</f>
        <v>190612.5</v>
      </c>
      <c r="E67" s="20">
        <f>E68</f>
        <v>0</v>
      </c>
      <c r="F67" s="20">
        <f>F68</f>
        <v>42.42479885153407</v>
      </c>
    </row>
    <row r="68" spans="1:6" ht="24.75" customHeight="1">
      <c r="A68" s="26" t="s">
        <v>86</v>
      </c>
      <c r="B68" s="16">
        <v>449295</v>
      </c>
      <c r="C68" s="16"/>
      <c r="D68" s="16">
        <v>190612.5</v>
      </c>
      <c r="E68" s="21"/>
      <c r="F68" s="21">
        <f>D68/B68*100</f>
        <v>42.42479885153407</v>
      </c>
    </row>
    <row r="69" spans="1:6" ht="24.75" customHeight="1" hidden="1">
      <c r="A69" s="26" t="s">
        <v>143</v>
      </c>
      <c r="B69" s="63">
        <v>0</v>
      </c>
      <c r="C69" s="63"/>
      <c r="D69" s="63">
        <v>0</v>
      </c>
      <c r="E69" s="63"/>
      <c r="F69" s="21" t="e">
        <f>D69/B69*100</f>
        <v>#DIV/0!</v>
      </c>
    </row>
    <row r="70" spans="1:6" ht="28.5" customHeight="1">
      <c r="A70" s="26" t="s">
        <v>53</v>
      </c>
      <c r="B70" s="16">
        <v>177116.4</v>
      </c>
      <c r="C70" s="16"/>
      <c r="D70" s="16">
        <v>74652.9</v>
      </c>
      <c r="E70" s="21"/>
      <c r="F70" s="21">
        <f t="shared" si="1"/>
        <v>42.14906129528378</v>
      </c>
    </row>
    <row r="71" spans="1:6" ht="21.75" customHeight="1">
      <c r="A71" s="26" t="s">
        <v>81</v>
      </c>
      <c r="B71" s="16">
        <v>758059.5</v>
      </c>
      <c r="C71" s="16"/>
      <c r="D71" s="16">
        <v>283749.2</v>
      </c>
      <c r="E71" s="21"/>
      <c r="F71" s="21">
        <f t="shared" si="1"/>
        <v>37.430993213593396</v>
      </c>
    </row>
    <row r="72" spans="1:6" ht="15">
      <c r="A72" s="26" t="s">
        <v>34</v>
      </c>
      <c r="B72" s="16">
        <v>19342.9</v>
      </c>
      <c r="C72" s="16"/>
      <c r="D72" s="16">
        <v>1964</v>
      </c>
      <c r="E72" s="21"/>
      <c r="F72" s="21">
        <f t="shared" si="1"/>
        <v>10.153596410052266</v>
      </c>
    </row>
    <row r="73" spans="1:6" ht="15">
      <c r="A73" s="26" t="s">
        <v>87</v>
      </c>
      <c r="B73" s="16">
        <v>1004.7</v>
      </c>
      <c r="C73" s="16"/>
      <c r="D73" s="16">
        <v>400.1</v>
      </c>
      <c r="E73" s="21"/>
      <c r="F73" s="21">
        <f t="shared" si="1"/>
        <v>39.82283268637404</v>
      </c>
    </row>
    <row r="74" spans="1:6" ht="59.25" customHeight="1">
      <c r="A74" s="26" t="s">
        <v>54</v>
      </c>
      <c r="B74" s="16"/>
      <c r="C74" s="16"/>
      <c r="D74" s="16"/>
      <c r="E74" s="21"/>
      <c r="F74" s="21"/>
    </row>
    <row r="75" spans="1:7" ht="35.25" customHeight="1">
      <c r="A75" s="26" t="s">
        <v>56</v>
      </c>
      <c r="B75" s="16"/>
      <c r="C75" s="16"/>
      <c r="D75" s="16">
        <v>-123.5</v>
      </c>
      <c r="E75" s="21"/>
      <c r="F75" s="21"/>
      <c r="G75" s="92"/>
    </row>
    <row r="76" spans="1:7" ht="15">
      <c r="A76" s="25" t="s">
        <v>20</v>
      </c>
      <c r="B76" s="9">
        <f>B64+B65</f>
        <v>1756392.4999999998</v>
      </c>
      <c r="C76" s="9"/>
      <c r="D76" s="9">
        <f>D64+D65</f>
        <v>697864</v>
      </c>
      <c r="E76" s="10"/>
      <c r="F76" s="10">
        <f>D76/B76*100</f>
        <v>39.73280459806109</v>
      </c>
      <c r="G76" s="92"/>
    </row>
    <row r="77" spans="1:7" ht="15">
      <c r="A77" s="25" t="s">
        <v>21</v>
      </c>
      <c r="B77" s="9"/>
      <c r="C77" s="9"/>
      <c r="D77" s="9"/>
      <c r="E77" s="10"/>
      <c r="F77" s="10"/>
      <c r="G77" s="92"/>
    </row>
    <row r="78" spans="1:7" ht="13.5">
      <c r="A78" s="26" t="s">
        <v>29</v>
      </c>
      <c r="B78" s="17">
        <v>76651.8</v>
      </c>
      <c r="C78" s="17"/>
      <c r="D78" s="17">
        <v>30759.5</v>
      </c>
      <c r="E78" s="18"/>
      <c r="F78" s="18">
        <f>(D78/B78)*100</f>
        <v>40.128868467537615</v>
      </c>
      <c r="G78" s="92">
        <v>24034143.81</v>
      </c>
    </row>
    <row r="79" spans="1:7" ht="13.5" hidden="1">
      <c r="A79" s="26" t="s">
        <v>33</v>
      </c>
      <c r="B79" s="17">
        <v>0</v>
      </c>
      <c r="C79" s="17"/>
      <c r="D79" s="17">
        <v>0</v>
      </c>
      <c r="E79" s="18"/>
      <c r="F79" s="18" t="e">
        <f>D79/B79*100</f>
        <v>#DIV/0!</v>
      </c>
      <c r="G79" s="92"/>
    </row>
    <row r="80" spans="1:7" ht="13.5">
      <c r="A80" s="26" t="s">
        <v>30</v>
      </c>
      <c r="B80" s="17">
        <v>11393.9</v>
      </c>
      <c r="C80" s="17"/>
      <c r="D80" s="17">
        <v>4174.1</v>
      </c>
      <c r="E80" s="18"/>
      <c r="F80" s="18">
        <f aca="true" t="shared" si="2" ref="F80:F90">(D80/B80)*100</f>
        <v>36.63451495975917</v>
      </c>
      <c r="G80" s="92">
        <v>3203513.93</v>
      </c>
    </row>
    <row r="81" spans="1:7" ht="13.5">
      <c r="A81" s="26" t="s">
        <v>31</v>
      </c>
      <c r="B81" s="17">
        <v>137366.4</v>
      </c>
      <c r="C81" s="17"/>
      <c r="D81" s="17">
        <v>30866.9</v>
      </c>
      <c r="E81" s="18"/>
      <c r="F81" s="18">
        <f t="shared" si="2"/>
        <v>22.470487688401242</v>
      </c>
      <c r="G81" s="92">
        <v>24041382.07</v>
      </c>
    </row>
    <row r="82" spans="1:7" ht="13.5">
      <c r="A82" s="26" t="s">
        <v>39</v>
      </c>
      <c r="B82" s="17">
        <v>189806.2</v>
      </c>
      <c r="C82" s="17"/>
      <c r="D82" s="17">
        <v>74340.3</v>
      </c>
      <c r="E82" s="18"/>
      <c r="F82" s="18">
        <f t="shared" si="2"/>
        <v>39.16642343611536</v>
      </c>
      <c r="G82" s="92">
        <v>57517632.49</v>
      </c>
    </row>
    <row r="83" spans="1:7" ht="13.5">
      <c r="A83" s="26" t="s">
        <v>22</v>
      </c>
      <c r="B83" s="17">
        <v>929015.7</v>
      </c>
      <c r="C83" s="17"/>
      <c r="D83" s="17">
        <v>405414.5</v>
      </c>
      <c r="E83" s="18"/>
      <c r="F83" s="18">
        <f t="shared" si="2"/>
        <v>43.63914409627308</v>
      </c>
      <c r="G83" s="92">
        <v>315732559.14</v>
      </c>
    </row>
    <row r="84" spans="1:7" ht="13.5">
      <c r="A84" s="26" t="s">
        <v>144</v>
      </c>
      <c r="B84" s="17">
        <v>95804</v>
      </c>
      <c r="C84" s="17"/>
      <c r="D84" s="17">
        <v>39224.9</v>
      </c>
      <c r="E84" s="18"/>
      <c r="F84" s="18">
        <f t="shared" si="2"/>
        <v>40.94286251095988</v>
      </c>
      <c r="G84" s="92">
        <v>31226629.01</v>
      </c>
    </row>
    <row r="85" spans="1:7" ht="13.5" hidden="1">
      <c r="A85" s="26" t="s">
        <v>37</v>
      </c>
      <c r="B85" s="17"/>
      <c r="C85" s="17"/>
      <c r="D85" s="17"/>
      <c r="E85" s="18"/>
      <c r="F85" s="18"/>
      <c r="G85" s="92"/>
    </row>
    <row r="86" spans="1:7" ht="13.5" hidden="1">
      <c r="A86" s="26" t="s">
        <v>37</v>
      </c>
      <c r="B86" s="17">
        <v>0</v>
      </c>
      <c r="C86" s="17"/>
      <c r="D86" s="17">
        <v>0</v>
      </c>
      <c r="E86" s="18"/>
      <c r="F86" s="18"/>
      <c r="G86" s="92"/>
    </row>
    <row r="87" spans="1:7" ht="13.5">
      <c r="A87" s="26" t="s">
        <v>23</v>
      </c>
      <c r="B87" s="17">
        <v>286669.1</v>
      </c>
      <c r="C87" s="17"/>
      <c r="D87" s="17">
        <v>88157.6</v>
      </c>
      <c r="E87" s="18"/>
      <c r="F87" s="18">
        <f t="shared" si="2"/>
        <v>30.75239012506057</v>
      </c>
      <c r="G87" s="92">
        <v>66920121.97</v>
      </c>
    </row>
    <row r="88" spans="1:7" ht="13.5">
      <c r="A88" s="26" t="s">
        <v>46</v>
      </c>
      <c r="B88" s="17">
        <v>38617.3</v>
      </c>
      <c r="C88" s="17"/>
      <c r="D88" s="17">
        <v>15045.5</v>
      </c>
      <c r="E88" s="18"/>
      <c r="F88" s="18">
        <f t="shared" si="2"/>
        <v>38.96051769543701</v>
      </c>
      <c r="G88" s="92">
        <v>12309958.67</v>
      </c>
    </row>
    <row r="89" spans="1:7" ht="13.5">
      <c r="A89" s="26" t="s">
        <v>47</v>
      </c>
      <c r="B89" s="17">
        <v>9991.3</v>
      </c>
      <c r="C89" s="17"/>
      <c r="D89" s="17">
        <v>4066</v>
      </c>
      <c r="E89" s="18"/>
      <c r="F89" s="18">
        <f t="shared" si="2"/>
        <v>40.69540500235205</v>
      </c>
      <c r="G89" s="92">
        <v>3029013.02</v>
      </c>
    </row>
    <row r="90" spans="1:7" ht="13.5">
      <c r="A90" s="26" t="s">
        <v>48</v>
      </c>
      <c r="B90" s="17">
        <v>16</v>
      </c>
      <c r="C90" s="17"/>
      <c r="D90" s="17">
        <v>6.1</v>
      </c>
      <c r="E90" s="18"/>
      <c r="F90" s="18">
        <f t="shared" si="2"/>
        <v>38.125</v>
      </c>
      <c r="G90" s="92">
        <v>4669.62</v>
      </c>
    </row>
    <row r="91" spans="1:7" ht="15">
      <c r="A91" s="25" t="s">
        <v>24</v>
      </c>
      <c r="B91" s="9">
        <f>SUM(B78:B90)</f>
        <v>1775331.7000000002</v>
      </c>
      <c r="C91" s="9">
        <f>SUM(C78:C90)</f>
        <v>0</v>
      </c>
      <c r="D91" s="9">
        <f>SUM(D78:D90)</f>
        <v>692055.4</v>
      </c>
      <c r="E91" s="10">
        <f>SUM(E78:E90)</f>
        <v>0</v>
      </c>
      <c r="F91" s="10">
        <f>D91/B91*100</f>
        <v>38.98175197344811</v>
      </c>
      <c r="G91" s="92">
        <f>SUM(G78:G90)</f>
        <v>538019623.73</v>
      </c>
    </row>
    <row r="92" spans="1:7" ht="15">
      <c r="A92" s="50"/>
      <c r="B92" s="51"/>
      <c r="C92" s="51"/>
      <c r="D92" s="52"/>
      <c r="E92" s="53"/>
      <c r="F92" s="53"/>
      <c r="G92" s="92"/>
    </row>
    <row r="93" ht="13.5" thickBot="1"/>
    <row r="94" spans="1:4" ht="23.25">
      <c r="A94" s="64" t="s">
        <v>7</v>
      </c>
      <c r="B94" s="65">
        <f>B91-B76</f>
        <v>18939.20000000042</v>
      </c>
      <c r="D94" s="65">
        <f>D91-D76</f>
        <v>-5808.599999999977</v>
      </c>
    </row>
    <row r="95" spans="1:4" ht="13.5">
      <c r="A95" s="67" t="s">
        <v>8</v>
      </c>
      <c r="B95" s="38">
        <f>B96+B99</f>
        <v>9370.900000000001</v>
      </c>
      <c r="D95" s="68">
        <f>D96+D99</f>
        <v>-4170</v>
      </c>
    </row>
    <row r="96" spans="1:4" ht="13.5">
      <c r="A96" s="69" t="s">
        <v>9</v>
      </c>
      <c r="B96" s="34">
        <f>B97+B98</f>
        <v>19370.9</v>
      </c>
      <c r="D96" s="70">
        <f>D97+D98</f>
        <v>0</v>
      </c>
    </row>
    <row r="97" spans="1:4" ht="24">
      <c r="A97" s="71" t="s">
        <v>145</v>
      </c>
      <c r="B97" s="38">
        <v>19370.9</v>
      </c>
      <c r="D97" s="68">
        <v>0</v>
      </c>
    </row>
    <row r="98" spans="1:4" ht="24" hidden="1">
      <c r="A98" s="71" t="s">
        <v>146</v>
      </c>
      <c r="B98" s="38"/>
      <c r="D98" s="68"/>
    </row>
    <row r="99" spans="1:4" ht="23.25">
      <c r="A99" s="69" t="s">
        <v>147</v>
      </c>
      <c r="B99" s="34">
        <f>B100+B101</f>
        <v>-10000</v>
      </c>
      <c r="D99" s="70">
        <f>D100+D101</f>
        <v>-4170</v>
      </c>
    </row>
    <row r="100" spans="1:4" ht="36" hidden="1">
      <c r="A100" s="71" t="s">
        <v>148</v>
      </c>
      <c r="B100" s="38">
        <v>0</v>
      </c>
      <c r="D100" s="68">
        <v>0</v>
      </c>
    </row>
    <row r="101" spans="1:4" ht="36">
      <c r="A101" s="26" t="s">
        <v>165</v>
      </c>
      <c r="B101" s="38">
        <v>-10000</v>
      </c>
      <c r="D101" s="68">
        <v>-4170</v>
      </c>
    </row>
    <row r="102" spans="1:4" ht="23.25">
      <c r="A102" s="72" t="s">
        <v>82</v>
      </c>
      <c r="B102" s="34">
        <v>0</v>
      </c>
      <c r="D102" s="70">
        <v>0</v>
      </c>
    </row>
    <row r="103" spans="1:4" ht="24" thickBot="1">
      <c r="A103" s="73" t="s">
        <v>14</v>
      </c>
      <c r="B103" s="74">
        <v>9568.3</v>
      </c>
      <c r="D103" s="75">
        <v>-5603.9</v>
      </c>
    </row>
  </sheetData>
  <sheetProtection/>
  <mergeCells count="5">
    <mergeCell ref="A1:F1"/>
    <mergeCell ref="A2:A5"/>
    <mergeCell ref="B2:B5"/>
    <mergeCell ref="D2:D5"/>
    <mergeCell ref="F2:F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33">
      <selection activeCell="A1" sqref="A1:IV16384"/>
    </sheetView>
  </sheetViews>
  <sheetFormatPr defaultColWidth="9.00390625" defaultRowHeight="12.75"/>
  <cols>
    <col min="1" max="1" width="50.50390625" style="48" customWidth="1"/>
    <col min="2" max="2" width="15.375" style="49" customWidth="1"/>
    <col min="3" max="3" width="15.375" style="49" hidden="1" customWidth="1"/>
    <col min="4" max="4" width="17.00390625" style="35" customWidth="1"/>
    <col min="5" max="5" width="13.875" style="36" hidden="1" customWidth="1"/>
    <col min="6" max="6" width="13.625" style="36" customWidth="1"/>
    <col min="7" max="7" width="17.125" style="22" hidden="1" customWidth="1"/>
    <col min="8" max="16384" width="8.875" style="22" customWidth="1"/>
  </cols>
  <sheetData>
    <row r="1" spans="1:6" ht="39" customHeight="1" thickBot="1">
      <c r="A1" s="105" t="s">
        <v>167</v>
      </c>
      <c r="B1" s="105"/>
      <c r="C1" s="105"/>
      <c r="D1" s="105"/>
      <c r="E1" s="105"/>
      <c r="F1" s="105"/>
    </row>
    <row r="2" spans="1:6" ht="12.75">
      <c r="A2" s="102" t="s">
        <v>15</v>
      </c>
      <c r="B2" s="123" t="s">
        <v>157</v>
      </c>
      <c r="C2" s="1"/>
      <c r="D2" s="109" t="s">
        <v>164</v>
      </c>
      <c r="E2" s="2"/>
      <c r="F2" s="112" t="s">
        <v>0</v>
      </c>
    </row>
    <row r="3" spans="1:6" ht="12.75" customHeight="1">
      <c r="A3" s="103"/>
      <c r="B3" s="124"/>
      <c r="C3" s="3"/>
      <c r="D3" s="110"/>
      <c r="E3" s="4"/>
      <c r="F3" s="113"/>
    </row>
    <row r="4" spans="1:6" ht="12.75">
      <c r="A4" s="103"/>
      <c r="B4" s="124"/>
      <c r="C4" s="3"/>
      <c r="D4" s="110"/>
      <c r="E4" s="4"/>
      <c r="F4" s="113"/>
    </row>
    <row r="5" spans="1:6" ht="26.25" customHeight="1">
      <c r="A5" s="104"/>
      <c r="B5" s="125"/>
      <c r="C5" s="5"/>
      <c r="D5" s="111"/>
      <c r="E5" s="6"/>
      <c r="F5" s="114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B9+B10+B11+B12</f>
        <v>242350</v>
      </c>
      <c r="C7" s="9"/>
      <c r="D7" s="9">
        <f>D9+D10+D11+D12+D13</f>
        <v>123578.4</v>
      </c>
      <c r="E7" s="10"/>
      <c r="F7" s="11">
        <f aca="true" t="shared" si="0" ref="F7:F19">(D7/B7)*100</f>
        <v>50.99170621002682</v>
      </c>
    </row>
    <row r="8" spans="1:6" ht="15.75">
      <c r="A8" s="91" t="s">
        <v>124</v>
      </c>
      <c r="B8" s="61">
        <f>B9+B10+B11+B12+B13</f>
        <v>242350</v>
      </c>
      <c r="C8" s="61">
        <f>C9+C10+C11+C12+C13</f>
        <v>0</v>
      </c>
      <c r="D8" s="61">
        <f>D9+D10+D11+D12+D13</f>
        <v>123578.4</v>
      </c>
      <c r="E8" s="93"/>
      <c r="F8" s="11">
        <f t="shared" si="0"/>
        <v>50.99170621002682</v>
      </c>
    </row>
    <row r="9" spans="1:6" ht="60" customHeight="1">
      <c r="A9" s="26" t="s">
        <v>50</v>
      </c>
      <c r="B9" s="12">
        <v>240532</v>
      </c>
      <c r="C9" s="12"/>
      <c r="D9" s="12">
        <v>122735.9</v>
      </c>
      <c r="E9" s="13"/>
      <c r="F9" s="13">
        <f t="shared" si="0"/>
        <v>51.02684881845243</v>
      </c>
    </row>
    <row r="10" spans="1:6" ht="93" customHeight="1">
      <c r="A10" s="26" t="s">
        <v>40</v>
      </c>
      <c r="B10" s="12">
        <v>100</v>
      </c>
      <c r="C10" s="12"/>
      <c r="D10" s="12">
        <v>-6.3</v>
      </c>
      <c r="E10" s="13"/>
      <c r="F10" s="13">
        <f t="shared" si="0"/>
        <v>-6.3</v>
      </c>
    </row>
    <row r="11" spans="1:6" ht="36.75" customHeight="1">
      <c r="A11" s="26" t="s">
        <v>41</v>
      </c>
      <c r="B11" s="12">
        <v>1708</v>
      </c>
      <c r="C11" s="12"/>
      <c r="D11" s="12">
        <v>848.7</v>
      </c>
      <c r="E11" s="13"/>
      <c r="F11" s="13">
        <f t="shared" si="0"/>
        <v>49.689695550351296</v>
      </c>
    </row>
    <row r="12" spans="1:6" ht="60">
      <c r="A12" s="26" t="s">
        <v>125</v>
      </c>
      <c r="B12" s="12">
        <v>10</v>
      </c>
      <c r="C12" s="12"/>
      <c r="D12" s="12">
        <v>0.1</v>
      </c>
      <c r="E12" s="13"/>
      <c r="F12" s="13">
        <f t="shared" si="0"/>
        <v>1</v>
      </c>
    </row>
    <row r="13" spans="1:6" ht="41.25" customHeight="1" hidden="1">
      <c r="A13" s="26" t="s">
        <v>126</v>
      </c>
      <c r="B13" s="12"/>
      <c r="C13" s="12"/>
      <c r="D13" s="12">
        <v>0</v>
      </c>
      <c r="E13" s="13"/>
      <c r="F13" s="13"/>
    </row>
    <row r="14" spans="1:6" ht="23.25">
      <c r="A14" s="25" t="s">
        <v>1</v>
      </c>
      <c r="B14" s="14">
        <f>B16+B17+B18+B19</f>
        <v>9824</v>
      </c>
      <c r="C14" s="14"/>
      <c r="D14" s="14">
        <f>D16+D17+D18+D19</f>
        <v>3994.9000000000005</v>
      </c>
      <c r="E14" s="15"/>
      <c r="F14" s="15">
        <f t="shared" si="0"/>
        <v>40.66469869706841</v>
      </c>
    </row>
    <row r="15" spans="1:6" ht="24">
      <c r="A15" s="91" t="s">
        <v>127</v>
      </c>
      <c r="B15" s="62">
        <f>B16+B17+B18+B19</f>
        <v>9824</v>
      </c>
      <c r="C15" s="62">
        <f>C16+C17+C18+C19</f>
        <v>0</v>
      </c>
      <c r="D15" s="62">
        <f>D16+D17+D18+D19</f>
        <v>3994.9000000000005</v>
      </c>
      <c r="E15" s="15"/>
      <c r="F15" s="15">
        <f t="shared" si="0"/>
        <v>40.66469869706841</v>
      </c>
    </row>
    <row r="16" spans="1:6" ht="48">
      <c r="A16" s="26" t="s">
        <v>2</v>
      </c>
      <c r="B16" s="12">
        <v>4490</v>
      </c>
      <c r="C16" s="12"/>
      <c r="D16" s="12">
        <v>1892.7</v>
      </c>
      <c r="E16" s="13"/>
      <c r="F16" s="13">
        <f t="shared" si="0"/>
        <v>42.15367483296214</v>
      </c>
    </row>
    <row r="17" spans="1:6" ht="74.25" customHeight="1">
      <c r="A17" s="26" t="s">
        <v>3</v>
      </c>
      <c r="B17" s="12">
        <v>20</v>
      </c>
      <c r="C17" s="12"/>
      <c r="D17" s="12">
        <v>12.4</v>
      </c>
      <c r="E17" s="13"/>
      <c r="F17" s="13">
        <f t="shared" si="0"/>
        <v>62</v>
      </c>
    </row>
    <row r="18" spans="1:6" ht="48">
      <c r="A18" s="26" t="s">
        <v>57</v>
      </c>
      <c r="B18" s="12">
        <v>6012</v>
      </c>
      <c r="C18" s="12"/>
      <c r="D18" s="12">
        <v>2466.5</v>
      </c>
      <c r="E18" s="13"/>
      <c r="F18" s="13">
        <f t="shared" si="0"/>
        <v>41.02628077178975</v>
      </c>
    </row>
    <row r="19" spans="1:6" ht="48">
      <c r="A19" s="26" t="s">
        <v>4</v>
      </c>
      <c r="B19" s="12">
        <v>-698</v>
      </c>
      <c r="C19" s="12"/>
      <c r="D19" s="12">
        <v>-376.7</v>
      </c>
      <c r="E19" s="13"/>
      <c r="F19" s="13">
        <f t="shared" si="0"/>
        <v>53.96848137535817</v>
      </c>
    </row>
    <row r="20" spans="1:6" ht="15">
      <c r="A20" s="25" t="s">
        <v>16</v>
      </c>
      <c r="B20" s="9">
        <f>B22+B23+B24+B21</f>
        <v>35301</v>
      </c>
      <c r="C20" s="9"/>
      <c r="D20" s="9">
        <f>D22+D23+D24+D21</f>
        <v>16950.1</v>
      </c>
      <c r="E20" s="10"/>
      <c r="F20" s="11">
        <f>(D20/B20)*100</f>
        <v>48.015920228888696</v>
      </c>
    </row>
    <row r="21" spans="1:6" ht="24">
      <c r="A21" s="26" t="s">
        <v>128</v>
      </c>
      <c r="B21" s="12">
        <v>15320</v>
      </c>
      <c r="C21" s="12"/>
      <c r="D21" s="12">
        <v>7143.2</v>
      </c>
      <c r="E21" s="10"/>
      <c r="F21" s="18">
        <f>D21/B21*100</f>
        <v>46.6266318537859</v>
      </c>
    </row>
    <row r="22" spans="1:6" ht="24">
      <c r="A22" s="26" t="s">
        <v>26</v>
      </c>
      <c r="B22" s="12">
        <v>19570</v>
      </c>
      <c r="C22" s="12"/>
      <c r="D22" s="12">
        <v>9514.5</v>
      </c>
      <c r="E22" s="13"/>
      <c r="F22" s="13">
        <f>(D22/B22)*100</f>
        <v>48.617782319877364</v>
      </c>
    </row>
    <row r="23" spans="1:6" ht="12.75">
      <c r="A23" s="26" t="s">
        <v>42</v>
      </c>
      <c r="B23" s="12">
        <v>10</v>
      </c>
      <c r="C23" s="12"/>
      <c r="D23" s="12">
        <v>-9.2</v>
      </c>
      <c r="E23" s="13"/>
      <c r="F23" s="13">
        <v>0</v>
      </c>
    </row>
    <row r="24" spans="1:6" ht="25.5" customHeight="1">
      <c r="A24" s="26" t="s">
        <v>60</v>
      </c>
      <c r="B24" s="12">
        <v>401</v>
      </c>
      <c r="C24" s="12"/>
      <c r="D24" s="12">
        <v>301.6</v>
      </c>
      <c r="E24" s="13"/>
      <c r="F24" s="13">
        <f>(D24/B24)*100</f>
        <v>75.21197007481297</v>
      </c>
    </row>
    <row r="25" spans="1:6" ht="15">
      <c r="A25" s="25" t="s">
        <v>17</v>
      </c>
      <c r="B25" s="9">
        <f>B26+B28+B27</f>
        <v>26231</v>
      </c>
      <c r="C25" s="9"/>
      <c r="D25" s="9">
        <f>D26+D28+D27</f>
        <v>8920.6</v>
      </c>
      <c r="E25" s="10"/>
      <c r="F25" s="10">
        <f>(D25/B25)*100</f>
        <v>34.007853303343374</v>
      </c>
    </row>
    <row r="26" spans="1:6" ht="15" customHeight="1">
      <c r="A26" s="26" t="s">
        <v>61</v>
      </c>
      <c r="B26" s="12">
        <v>4050</v>
      </c>
      <c r="C26" s="12"/>
      <c r="D26" s="12">
        <v>2137.1</v>
      </c>
      <c r="E26" s="13"/>
      <c r="F26" s="13">
        <f>(D26/B26)*100</f>
        <v>52.7679012345679</v>
      </c>
    </row>
    <row r="27" spans="1:6" ht="12.75">
      <c r="A27" s="26" t="s">
        <v>5</v>
      </c>
      <c r="B27" s="12">
        <v>1401</v>
      </c>
      <c r="C27" s="12"/>
      <c r="D27" s="12">
        <v>311.5</v>
      </c>
      <c r="E27" s="13"/>
      <c r="F27" s="13">
        <f>(D27/B27)*100</f>
        <v>22.234118486795147</v>
      </c>
    </row>
    <row r="28" spans="1:6" ht="13.5" customHeight="1">
      <c r="A28" s="27" t="s">
        <v>18</v>
      </c>
      <c r="B28" s="12">
        <v>20780</v>
      </c>
      <c r="C28" s="12"/>
      <c r="D28" s="12">
        <v>6472</v>
      </c>
      <c r="E28" s="13"/>
      <c r="F28" s="13">
        <f>(D28/B28)*100</f>
        <v>31.145332050048125</v>
      </c>
    </row>
    <row r="29" spans="1:6" ht="15">
      <c r="A29" s="25" t="s">
        <v>19</v>
      </c>
      <c r="B29" s="9">
        <f>B30+B32+B31</f>
        <v>6210</v>
      </c>
      <c r="C29" s="9">
        <f>C30+C32</f>
        <v>0</v>
      </c>
      <c r="D29" s="9">
        <f>D30+D32+D31</f>
        <v>4365</v>
      </c>
      <c r="E29" s="10">
        <f>E30+E32</f>
        <v>0</v>
      </c>
      <c r="F29" s="10">
        <f>F30</f>
        <v>70.28985507246377</v>
      </c>
    </row>
    <row r="30" spans="1:6" ht="64.5" customHeight="1">
      <c r="A30" s="28" t="s">
        <v>62</v>
      </c>
      <c r="B30" s="12">
        <v>6210</v>
      </c>
      <c r="C30" s="12"/>
      <c r="D30" s="12">
        <v>4365</v>
      </c>
      <c r="E30" s="13"/>
      <c r="F30" s="13">
        <f>(D30/B30)*100</f>
        <v>70.28985507246377</v>
      </c>
    </row>
    <row r="31" spans="1:6" ht="64.5" customHeight="1" hidden="1">
      <c r="A31" s="26" t="s">
        <v>98</v>
      </c>
      <c r="B31" s="12">
        <v>0</v>
      </c>
      <c r="C31" s="12"/>
      <c r="D31" s="12">
        <v>0</v>
      </c>
      <c r="E31" s="13"/>
      <c r="F31" s="13" t="e">
        <f>(D31/B31)*100</f>
        <v>#DIV/0!</v>
      </c>
    </row>
    <row r="32" spans="1:6" ht="64.5" customHeight="1" hidden="1">
      <c r="A32" s="28" t="s">
        <v>85</v>
      </c>
      <c r="B32" s="12">
        <v>0</v>
      </c>
      <c r="C32" s="12"/>
      <c r="D32" s="12">
        <v>0</v>
      </c>
      <c r="E32" s="13"/>
      <c r="F32" s="13" t="e">
        <f>(D32/B32)*100</f>
        <v>#DIV/0!</v>
      </c>
    </row>
    <row r="33" spans="1:6" ht="24" customHeight="1">
      <c r="A33" s="28" t="s">
        <v>129</v>
      </c>
      <c r="B33" s="14">
        <f>B34</f>
        <v>0</v>
      </c>
      <c r="C33" s="14"/>
      <c r="D33" s="14">
        <f>D34</f>
        <v>0</v>
      </c>
      <c r="E33" s="15"/>
      <c r="F33" s="13">
        <v>0</v>
      </c>
    </row>
    <row r="34" spans="1:6" ht="30" customHeight="1">
      <c r="A34" s="27" t="s">
        <v>130</v>
      </c>
      <c r="B34" s="12">
        <v>0</v>
      </c>
      <c r="C34" s="12"/>
      <c r="D34" s="12">
        <v>0</v>
      </c>
      <c r="E34" s="13"/>
      <c r="F34" s="13">
        <v>0</v>
      </c>
    </row>
    <row r="35" spans="1:6" ht="24">
      <c r="A35" s="25" t="s">
        <v>27</v>
      </c>
      <c r="B35" s="9">
        <f>B36+B37+B38</f>
        <v>24664</v>
      </c>
      <c r="C35" s="9"/>
      <c r="D35" s="9">
        <f>D36+D37+D38</f>
        <v>12094.699999999999</v>
      </c>
      <c r="E35" s="10"/>
      <c r="F35" s="10">
        <f>(D35/B35)*100</f>
        <v>49.03786895880635</v>
      </c>
    </row>
    <row r="36" spans="1:6" ht="69.75" customHeight="1">
      <c r="A36" s="26" t="s">
        <v>43</v>
      </c>
      <c r="B36" s="12">
        <v>23464</v>
      </c>
      <c r="C36" s="12"/>
      <c r="D36" s="12">
        <v>11203.3</v>
      </c>
      <c r="E36" s="13"/>
      <c r="F36" s="13">
        <f>(D36/B36)*100</f>
        <v>47.746760995567676</v>
      </c>
    </row>
    <row r="37" spans="1:6" ht="24.75" customHeight="1" hidden="1">
      <c r="A37" s="27" t="s">
        <v>64</v>
      </c>
      <c r="B37" s="12">
        <v>0</v>
      </c>
      <c r="C37" s="12"/>
      <c r="D37" s="12">
        <v>0</v>
      </c>
      <c r="E37" s="13"/>
      <c r="F37" s="13">
        <v>0</v>
      </c>
    </row>
    <row r="38" spans="1:6" ht="69" customHeight="1">
      <c r="A38" s="26" t="s">
        <v>65</v>
      </c>
      <c r="B38" s="12">
        <v>1200</v>
      </c>
      <c r="C38" s="12"/>
      <c r="D38" s="12">
        <v>891.4</v>
      </c>
      <c r="E38" s="13"/>
      <c r="F38" s="13">
        <f>D38/B38*100</f>
        <v>74.28333333333333</v>
      </c>
    </row>
    <row r="39" spans="1:6" ht="15">
      <c r="A39" s="25" t="s">
        <v>28</v>
      </c>
      <c r="B39" s="9">
        <f>B40</f>
        <v>2947</v>
      </c>
      <c r="C39" s="9"/>
      <c r="D39" s="9">
        <f>D40</f>
        <v>1351.2</v>
      </c>
      <c r="E39" s="10"/>
      <c r="F39" s="10">
        <f>(D39/B39)*100</f>
        <v>45.850016966406514</v>
      </c>
    </row>
    <row r="40" spans="1:6" ht="12.75" customHeight="1">
      <c r="A40" s="26" t="s">
        <v>49</v>
      </c>
      <c r="B40" s="12">
        <v>2947</v>
      </c>
      <c r="C40" s="12"/>
      <c r="D40" s="12">
        <v>1351.2</v>
      </c>
      <c r="E40" s="13"/>
      <c r="F40" s="13">
        <f>(D40/B40)*100</f>
        <v>45.850016966406514</v>
      </c>
    </row>
    <row r="41" spans="1:6" ht="24">
      <c r="A41" s="25" t="s">
        <v>131</v>
      </c>
      <c r="B41" s="9">
        <f>B42+B43</f>
        <v>1525</v>
      </c>
      <c r="C41" s="9"/>
      <c r="D41" s="9">
        <f>D42+D43</f>
        <v>737.3</v>
      </c>
      <c r="E41" s="10"/>
      <c r="F41" s="10">
        <f>D41/B41*100</f>
        <v>48.34754098360655</v>
      </c>
    </row>
    <row r="42" spans="1:6" ht="18" customHeight="1">
      <c r="A42" s="27" t="s">
        <v>66</v>
      </c>
      <c r="B42" s="17">
        <v>35</v>
      </c>
      <c r="C42" s="17"/>
      <c r="D42" s="17">
        <v>5.8</v>
      </c>
      <c r="E42" s="18"/>
      <c r="F42" s="18">
        <f>D42/B42*100</f>
        <v>16.57142857142857</v>
      </c>
    </row>
    <row r="43" spans="1:6" ht="15" customHeight="1">
      <c r="A43" s="26" t="s">
        <v>67</v>
      </c>
      <c r="B43" s="17">
        <v>1490</v>
      </c>
      <c r="C43" s="17"/>
      <c r="D43" s="17">
        <v>731.5</v>
      </c>
      <c r="E43" s="18"/>
      <c r="F43" s="18">
        <f>D43/B43*100</f>
        <v>49.09395973154362</v>
      </c>
    </row>
    <row r="44" spans="1:6" ht="24">
      <c r="A44" s="25" t="s">
        <v>35</v>
      </c>
      <c r="B44" s="9">
        <f>B45+B46+B47</f>
        <v>863</v>
      </c>
      <c r="C44" s="9"/>
      <c r="D44" s="9">
        <f>D45+D46+D47</f>
        <v>720.9</v>
      </c>
      <c r="E44" s="10"/>
      <c r="F44" s="10">
        <f>(D44/B44)*100</f>
        <v>83.53418308227114</v>
      </c>
    </row>
    <row r="45" spans="1:6" ht="21" customHeight="1">
      <c r="A45" s="26" t="s">
        <v>68</v>
      </c>
      <c r="B45" s="17">
        <v>56</v>
      </c>
      <c r="C45" s="17"/>
      <c r="D45" s="17">
        <v>29.3</v>
      </c>
      <c r="E45" s="18"/>
      <c r="F45" s="18">
        <f>D45/B45*100</f>
        <v>52.32142857142858</v>
      </c>
    </row>
    <row r="46" spans="1:6" ht="74.25" customHeight="1">
      <c r="A46" s="30" t="s">
        <v>69</v>
      </c>
      <c r="B46" s="17">
        <v>227</v>
      </c>
      <c r="C46" s="17"/>
      <c r="D46" s="17">
        <v>115.7</v>
      </c>
      <c r="E46" s="18"/>
      <c r="F46" s="18">
        <f>D46/B46*100</f>
        <v>50.96916299559472</v>
      </c>
    </row>
    <row r="47" spans="1:6" ht="30" customHeight="1">
      <c r="A47" s="26" t="s">
        <v>70</v>
      </c>
      <c r="B47" s="17">
        <v>580</v>
      </c>
      <c r="C47" s="17"/>
      <c r="D47" s="17">
        <v>575.9</v>
      </c>
      <c r="E47" s="18"/>
      <c r="F47" s="18">
        <f>D47/B47*100</f>
        <v>99.29310344827586</v>
      </c>
    </row>
    <row r="48" spans="1:6" ht="15">
      <c r="A48" s="25" t="s">
        <v>132</v>
      </c>
      <c r="B48" s="9">
        <f>B49+B60+B61+B62</f>
        <v>1145</v>
      </c>
      <c r="C48" s="9">
        <f>C49+C60+C61</f>
        <v>0</v>
      </c>
      <c r="D48" s="9">
        <f>D49+D60+D61+D62</f>
        <v>958.9</v>
      </c>
      <c r="E48" s="10"/>
      <c r="F48" s="10">
        <f>(D48/B48)*100</f>
        <v>83.7467248908297</v>
      </c>
    </row>
    <row r="49" spans="1:6" ht="33.75" customHeight="1">
      <c r="A49" s="91" t="s">
        <v>133</v>
      </c>
      <c r="B49" s="61">
        <f>B50+B51+B52+B53+B54+B55+B56+B57+B58+B59</f>
        <v>116</v>
      </c>
      <c r="C49" s="61">
        <f>C50+C51+C52+C53+C55++C58+C59</f>
        <v>0</v>
      </c>
      <c r="D49" s="61">
        <f>D50+D51+D52+D53+D55++D58+D59+D54+D56+D57</f>
        <v>79.6</v>
      </c>
      <c r="E49" s="91">
        <v>51</v>
      </c>
      <c r="F49" s="10">
        <f>(D49/B49)*100</f>
        <v>68.62068965517241</v>
      </c>
    </row>
    <row r="50" spans="1:6" ht="47.25" customHeight="1">
      <c r="A50" s="26" t="s">
        <v>134</v>
      </c>
      <c r="B50" s="17">
        <v>1</v>
      </c>
      <c r="C50" s="17"/>
      <c r="D50" s="17">
        <v>1.4</v>
      </c>
      <c r="E50" s="19">
        <v>22</v>
      </c>
      <c r="F50" s="18">
        <v>0</v>
      </c>
    </row>
    <row r="51" spans="1:6" ht="48" customHeight="1">
      <c r="A51" s="26" t="s">
        <v>135</v>
      </c>
      <c r="B51" s="17">
        <v>2</v>
      </c>
      <c r="C51" s="17"/>
      <c r="D51" s="17">
        <v>1.7</v>
      </c>
      <c r="E51" s="19">
        <v>71</v>
      </c>
      <c r="F51" s="18">
        <f>(D51/B51)*100</f>
        <v>85</v>
      </c>
    </row>
    <row r="52" spans="1:6" ht="24" customHeight="1">
      <c r="A52" s="26" t="s">
        <v>136</v>
      </c>
      <c r="B52" s="17">
        <v>1</v>
      </c>
      <c r="C52" s="17"/>
      <c r="D52" s="17">
        <v>0.8</v>
      </c>
      <c r="E52" s="19">
        <v>0</v>
      </c>
      <c r="F52" s="18">
        <v>0</v>
      </c>
    </row>
    <row r="53" spans="1:6" ht="57" customHeight="1">
      <c r="A53" s="26" t="s">
        <v>137</v>
      </c>
      <c r="B53" s="17">
        <v>0</v>
      </c>
      <c r="C53" s="17"/>
      <c r="D53" s="17">
        <v>0</v>
      </c>
      <c r="E53" s="19">
        <v>121.2</v>
      </c>
      <c r="F53" s="18" t="e">
        <f aca="true" t="shared" si="1" ref="F53:F73">D53/B53*100</f>
        <v>#DIV/0!</v>
      </c>
    </row>
    <row r="54" spans="1:6" ht="88.5" customHeight="1">
      <c r="A54" s="26" t="s">
        <v>152</v>
      </c>
      <c r="B54" s="17">
        <v>5</v>
      </c>
      <c r="C54" s="17"/>
      <c r="D54" s="17">
        <v>4.8</v>
      </c>
      <c r="E54" s="19"/>
      <c r="F54" s="18"/>
    </row>
    <row r="55" spans="1:6" ht="98.25" customHeight="1">
      <c r="A55" s="26" t="s">
        <v>160</v>
      </c>
      <c r="B55" s="17">
        <v>5</v>
      </c>
      <c r="C55" s="17"/>
      <c r="D55" s="17">
        <v>6.9</v>
      </c>
      <c r="E55" s="19">
        <v>887.3</v>
      </c>
      <c r="F55" s="18">
        <f t="shared" si="1"/>
        <v>138</v>
      </c>
    </row>
    <row r="56" spans="1:6" ht="63.75" customHeight="1">
      <c r="A56" s="26" t="s">
        <v>153</v>
      </c>
      <c r="B56" s="17"/>
      <c r="C56" s="17"/>
      <c r="D56" s="17">
        <v>0.3</v>
      </c>
      <c r="E56" s="19"/>
      <c r="F56" s="18"/>
    </row>
    <row r="57" spans="1:6" ht="69.75" customHeight="1">
      <c r="A57" s="26" t="s">
        <v>154</v>
      </c>
      <c r="B57" s="17">
        <v>10</v>
      </c>
      <c r="C57" s="17"/>
      <c r="D57" s="17">
        <v>8.2</v>
      </c>
      <c r="E57" s="19"/>
      <c r="F57" s="18"/>
    </row>
    <row r="58" spans="1:6" ht="51" customHeight="1">
      <c r="A58" s="26" t="s">
        <v>139</v>
      </c>
      <c r="B58" s="17">
        <v>10</v>
      </c>
      <c r="C58" s="17"/>
      <c r="D58" s="17">
        <v>0</v>
      </c>
      <c r="E58" s="19">
        <v>347.5</v>
      </c>
      <c r="F58" s="18">
        <f t="shared" si="1"/>
        <v>0</v>
      </c>
    </row>
    <row r="59" spans="1:6" ht="54" customHeight="1">
      <c r="A59" s="27" t="s">
        <v>140</v>
      </c>
      <c r="B59" s="17">
        <v>82</v>
      </c>
      <c r="C59" s="17"/>
      <c r="D59" s="17">
        <v>55.5</v>
      </c>
      <c r="E59" s="19">
        <v>87.6</v>
      </c>
      <c r="F59" s="18">
        <f t="shared" si="1"/>
        <v>67.6829268292683</v>
      </c>
    </row>
    <row r="60" spans="1:6" ht="32.25" customHeight="1">
      <c r="A60" s="26" t="s">
        <v>141</v>
      </c>
      <c r="B60" s="17">
        <v>93</v>
      </c>
      <c r="C60" s="17"/>
      <c r="D60" s="17">
        <v>12.3</v>
      </c>
      <c r="E60" s="19">
        <v>221.8</v>
      </c>
      <c r="F60" s="18">
        <f t="shared" si="1"/>
        <v>13.225806451612904</v>
      </c>
    </row>
    <row r="61" spans="1:6" ht="26.25" customHeight="1">
      <c r="A61" s="26" t="s">
        <v>142</v>
      </c>
      <c r="B61" s="17">
        <v>935</v>
      </c>
      <c r="C61" s="17"/>
      <c r="D61" s="17">
        <v>865.3</v>
      </c>
      <c r="E61" s="19">
        <v>68.4</v>
      </c>
      <c r="F61" s="18">
        <f t="shared" si="1"/>
        <v>92.54545454545455</v>
      </c>
    </row>
    <row r="62" spans="1:6" ht="75" customHeight="1">
      <c r="A62" s="26" t="s">
        <v>161</v>
      </c>
      <c r="B62" s="17">
        <v>1</v>
      </c>
      <c r="C62" s="17"/>
      <c r="D62" s="17">
        <v>1.7</v>
      </c>
      <c r="E62" s="17">
        <v>3536.16</v>
      </c>
      <c r="F62" s="18">
        <f t="shared" si="1"/>
        <v>170</v>
      </c>
    </row>
    <row r="63" spans="1:6" ht="18" customHeight="1">
      <c r="A63" s="25" t="s">
        <v>78</v>
      </c>
      <c r="B63" s="9">
        <v>514</v>
      </c>
      <c r="C63" s="9"/>
      <c r="D63" s="9">
        <v>359.9</v>
      </c>
      <c r="E63" s="10"/>
      <c r="F63" s="18">
        <f t="shared" si="1"/>
        <v>70.01945525291828</v>
      </c>
    </row>
    <row r="64" spans="1:6" ht="15">
      <c r="A64" s="25" t="s">
        <v>51</v>
      </c>
      <c r="B64" s="9">
        <f>B7+B14+B20+B25+B29+B35+B39+B41+B44+B48+B63+B33</f>
        <v>351574</v>
      </c>
      <c r="C64" s="9"/>
      <c r="D64" s="9">
        <f>D7+D14+D20+D25+D29+D35+D39+D41+D44+D48+D63+D33</f>
        <v>174031.9</v>
      </c>
      <c r="E64" s="10"/>
      <c r="F64" s="10">
        <f t="shared" si="1"/>
        <v>49.500787885338504</v>
      </c>
    </row>
    <row r="65" spans="1:6" ht="15">
      <c r="A65" s="25" t="s">
        <v>32</v>
      </c>
      <c r="B65" s="9">
        <f>B66+B73+B74+B75</f>
        <v>1379125.4</v>
      </c>
      <c r="C65" s="9">
        <f>C66+C73+C74+C75</f>
        <v>0</v>
      </c>
      <c r="D65" s="9">
        <f>D66+D73+D74+D75</f>
        <v>696240.3999999999</v>
      </c>
      <c r="E65" s="10"/>
      <c r="F65" s="10">
        <f t="shared" si="1"/>
        <v>50.484198173712116</v>
      </c>
    </row>
    <row r="66" spans="1:6" ht="24.75" customHeight="1">
      <c r="A66" s="31" t="s">
        <v>79</v>
      </c>
      <c r="B66" s="9">
        <f>B67+B70+B71+B72</f>
        <v>1377828.7</v>
      </c>
      <c r="C66" s="9">
        <f>C67+C70+C71+C72</f>
        <v>0</v>
      </c>
      <c r="D66" s="9">
        <f>D67+D70+D71+D72</f>
        <v>695660.8999999999</v>
      </c>
      <c r="E66" s="10"/>
      <c r="F66" s="10">
        <f t="shared" si="1"/>
        <v>50.48965085427528</v>
      </c>
    </row>
    <row r="67" spans="1:6" ht="24.75" customHeight="1">
      <c r="A67" s="26" t="s">
        <v>80</v>
      </c>
      <c r="B67" s="9">
        <f>B68+B69</f>
        <v>464965</v>
      </c>
      <c r="C67" s="9">
        <f>C68+C69</f>
        <v>0</v>
      </c>
      <c r="D67" s="9">
        <f>D68+D69</f>
        <v>248409.5</v>
      </c>
      <c r="E67" s="20">
        <f>E68</f>
        <v>0</v>
      </c>
      <c r="F67" s="20">
        <f>F68</f>
        <v>53.425419117567984</v>
      </c>
    </row>
    <row r="68" spans="1:6" ht="24.75" customHeight="1">
      <c r="A68" s="26" t="s">
        <v>86</v>
      </c>
      <c r="B68" s="16">
        <v>464965</v>
      </c>
      <c r="C68" s="16"/>
      <c r="D68" s="16">
        <v>248409.5</v>
      </c>
      <c r="E68" s="21"/>
      <c r="F68" s="21">
        <f>D68/B68*100</f>
        <v>53.425419117567984</v>
      </c>
    </row>
    <row r="69" spans="1:6" ht="24.75" customHeight="1" hidden="1">
      <c r="A69" s="26" t="s">
        <v>143</v>
      </c>
      <c r="B69" s="63">
        <v>0</v>
      </c>
      <c r="C69" s="63"/>
      <c r="D69" s="63">
        <v>0</v>
      </c>
      <c r="E69" s="63"/>
      <c r="F69" s="21" t="e">
        <f>D69/B69*100</f>
        <v>#DIV/0!</v>
      </c>
    </row>
    <row r="70" spans="1:6" ht="28.5" customHeight="1">
      <c r="A70" s="26" t="s">
        <v>53</v>
      </c>
      <c r="B70" s="16">
        <v>176916.4</v>
      </c>
      <c r="C70" s="16"/>
      <c r="D70" s="16">
        <v>82158.4</v>
      </c>
      <c r="E70" s="21"/>
      <c r="F70" s="21">
        <f t="shared" si="1"/>
        <v>46.43910909333448</v>
      </c>
    </row>
    <row r="71" spans="1:6" ht="21.75" customHeight="1">
      <c r="A71" s="26" t="s">
        <v>81</v>
      </c>
      <c r="B71" s="16">
        <v>715785.4</v>
      </c>
      <c r="C71" s="16"/>
      <c r="D71" s="16">
        <v>358110.3</v>
      </c>
      <c r="E71" s="21"/>
      <c r="F71" s="21">
        <f t="shared" si="1"/>
        <v>50.030400173012744</v>
      </c>
    </row>
    <row r="72" spans="1:6" ht="15">
      <c r="A72" s="26" t="s">
        <v>34</v>
      </c>
      <c r="B72" s="16">
        <v>20161.9</v>
      </c>
      <c r="C72" s="16"/>
      <c r="D72" s="16">
        <v>6982.7</v>
      </c>
      <c r="E72" s="21"/>
      <c r="F72" s="21">
        <f t="shared" si="1"/>
        <v>34.63314469370446</v>
      </c>
    </row>
    <row r="73" spans="1:6" ht="15">
      <c r="A73" s="26" t="s">
        <v>87</v>
      </c>
      <c r="B73" s="16">
        <v>1296.7</v>
      </c>
      <c r="C73" s="16"/>
      <c r="D73" s="16">
        <v>723.3</v>
      </c>
      <c r="E73" s="21"/>
      <c r="F73" s="21">
        <f t="shared" si="1"/>
        <v>55.78005706794169</v>
      </c>
    </row>
    <row r="74" spans="1:6" ht="59.25" customHeight="1">
      <c r="A74" s="26" t="s">
        <v>54</v>
      </c>
      <c r="B74" s="16"/>
      <c r="C74" s="16"/>
      <c r="D74" s="16"/>
      <c r="E74" s="21"/>
      <c r="F74" s="21"/>
    </row>
    <row r="75" spans="1:7" ht="35.25" customHeight="1">
      <c r="A75" s="26" t="s">
        <v>56</v>
      </c>
      <c r="B75" s="16"/>
      <c r="C75" s="16"/>
      <c r="D75" s="16">
        <v>-143.8</v>
      </c>
      <c r="E75" s="21"/>
      <c r="F75" s="21"/>
      <c r="G75" s="92"/>
    </row>
    <row r="76" spans="1:7" ht="15">
      <c r="A76" s="25" t="s">
        <v>20</v>
      </c>
      <c r="B76" s="9">
        <f>B64+B65</f>
        <v>1730699.4</v>
      </c>
      <c r="C76" s="9"/>
      <c r="D76" s="9">
        <f>D64+D65</f>
        <v>870272.2999999999</v>
      </c>
      <c r="E76" s="10"/>
      <c r="F76" s="10">
        <f>D76/B76*100</f>
        <v>50.28442836462531</v>
      </c>
      <c r="G76" s="92"/>
    </row>
    <row r="77" spans="1:7" ht="15">
      <c r="A77" s="25" t="s">
        <v>21</v>
      </c>
      <c r="B77" s="9"/>
      <c r="C77" s="9"/>
      <c r="D77" s="9"/>
      <c r="E77" s="10"/>
      <c r="F77" s="10"/>
      <c r="G77" s="92"/>
    </row>
    <row r="78" spans="1:7" ht="13.5">
      <c r="A78" s="26" t="s">
        <v>29</v>
      </c>
      <c r="B78" s="17">
        <v>76843.2</v>
      </c>
      <c r="C78" s="17"/>
      <c r="D78" s="17">
        <v>35658.6</v>
      </c>
      <c r="E78" s="18"/>
      <c r="F78" s="18">
        <f>(D78/B78)*100</f>
        <v>46.40436629395965</v>
      </c>
      <c r="G78" s="92">
        <v>24034143.81</v>
      </c>
    </row>
    <row r="79" spans="1:7" ht="13.5" hidden="1">
      <c r="A79" s="26" t="s">
        <v>33</v>
      </c>
      <c r="B79" s="17">
        <v>0</v>
      </c>
      <c r="C79" s="17"/>
      <c r="D79" s="17">
        <v>0</v>
      </c>
      <c r="E79" s="18"/>
      <c r="F79" s="18" t="e">
        <f>D79/B79*100</f>
        <v>#DIV/0!</v>
      </c>
      <c r="G79" s="92"/>
    </row>
    <row r="80" spans="1:7" ht="13.5">
      <c r="A80" s="26" t="s">
        <v>30</v>
      </c>
      <c r="B80" s="17">
        <v>11393.9</v>
      </c>
      <c r="C80" s="17"/>
      <c r="D80" s="17">
        <v>5114.4</v>
      </c>
      <c r="E80" s="18"/>
      <c r="F80" s="18">
        <f aca="true" t="shared" si="2" ref="F80:F90">(D80/B80)*100</f>
        <v>44.887176471620776</v>
      </c>
      <c r="G80" s="92">
        <v>3203513.93</v>
      </c>
    </row>
    <row r="81" spans="1:7" ht="13.5">
      <c r="A81" s="26" t="s">
        <v>31</v>
      </c>
      <c r="B81" s="17">
        <v>135153</v>
      </c>
      <c r="C81" s="17"/>
      <c r="D81" s="17">
        <v>48703.5</v>
      </c>
      <c r="E81" s="18"/>
      <c r="F81" s="18">
        <f t="shared" si="2"/>
        <v>36.03582606379437</v>
      </c>
      <c r="G81" s="92">
        <v>24041382.07</v>
      </c>
    </row>
    <row r="82" spans="1:7" ht="13.5">
      <c r="A82" s="26" t="s">
        <v>39</v>
      </c>
      <c r="B82" s="17">
        <v>204234</v>
      </c>
      <c r="C82" s="17"/>
      <c r="D82" s="17">
        <v>97329</v>
      </c>
      <c r="E82" s="18"/>
      <c r="F82" s="18">
        <f t="shared" si="2"/>
        <v>47.65563030641323</v>
      </c>
      <c r="G82" s="92">
        <v>57517632.49</v>
      </c>
    </row>
    <row r="83" spans="1:7" ht="13.5">
      <c r="A83" s="26" t="s">
        <v>22</v>
      </c>
      <c r="B83" s="17">
        <v>932541</v>
      </c>
      <c r="C83" s="17"/>
      <c r="D83" s="17">
        <v>498173.6</v>
      </c>
      <c r="E83" s="18"/>
      <c r="F83" s="18">
        <f t="shared" si="2"/>
        <v>53.42109354977421</v>
      </c>
      <c r="G83" s="92">
        <v>315732559.14</v>
      </c>
    </row>
    <row r="84" spans="1:7" ht="13.5">
      <c r="A84" s="26" t="s">
        <v>144</v>
      </c>
      <c r="B84" s="17">
        <v>95804</v>
      </c>
      <c r="C84" s="17"/>
      <c r="D84" s="17">
        <v>46265.2</v>
      </c>
      <c r="E84" s="18"/>
      <c r="F84" s="18">
        <f t="shared" si="2"/>
        <v>48.29151183666652</v>
      </c>
      <c r="G84" s="92">
        <v>31226629.01</v>
      </c>
    </row>
    <row r="85" spans="1:7" ht="13.5" hidden="1">
      <c r="A85" s="26" t="s">
        <v>37</v>
      </c>
      <c r="B85" s="17"/>
      <c r="C85" s="17"/>
      <c r="D85" s="17"/>
      <c r="E85" s="18"/>
      <c r="F85" s="18"/>
      <c r="G85" s="92"/>
    </row>
    <row r="86" spans="1:7" ht="13.5" hidden="1">
      <c r="A86" s="26" t="s">
        <v>37</v>
      </c>
      <c r="B86" s="17">
        <v>0</v>
      </c>
      <c r="C86" s="17"/>
      <c r="D86" s="17">
        <v>0</v>
      </c>
      <c r="E86" s="18"/>
      <c r="F86" s="18"/>
      <c r="G86" s="92"/>
    </row>
    <row r="87" spans="1:7" ht="13.5">
      <c r="A87" s="26" t="s">
        <v>23</v>
      </c>
      <c r="B87" s="17">
        <v>240879.7</v>
      </c>
      <c r="C87" s="17"/>
      <c r="D87" s="17">
        <v>111184.1</v>
      </c>
      <c r="E87" s="18"/>
      <c r="F87" s="18">
        <f t="shared" si="2"/>
        <v>46.15752178369535</v>
      </c>
      <c r="G87" s="92">
        <v>66920121.97</v>
      </c>
    </row>
    <row r="88" spans="1:7" ht="13.5">
      <c r="A88" s="26" t="s">
        <v>46</v>
      </c>
      <c r="B88" s="17">
        <v>42782.5</v>
      </c>
      <c r="C88" s="17"/>
      <c r="D88" s="17">
        <v>18042.4</v>
      </c>
      <c r="E88" s="18"/>
      <c r="F88" s="18">
        <f t="shared" si="2"/>
        <v>42.17238356804769</v>
      </c>
      <c r="G88" s="92">
        <v>12309958.67</v>
      </c>
    </row>
    <row r="89" spans="1:7" ht="13.5">
      <c r="A89" s="26" t="s">
        <v>47</v>
      </c>
      <c r="B89" s="17">
        <v>9991.3</v>
      </c>
      <c r="C89" s="17"/>
      <c r="D89" s="17">
        <v>4716.5</v>
      </c>
      <c r="E89" s="18"/>
      <c r="F89" s="18">
        <f t="shared" si="2"/>
        <v>47.206069280273844</v>
      </c>
      <c r="G89" s="92">
        <v>3029013.02</v>
      </c>
    </row>
    <row r="90" spans="1:7" ht="13.5">
      <c r="A90" s="26" t="s">
        <v>48</v>
      </c>
      <c r="B90" s="17">
        <v>16</v>
      </c>
      <c r="C90" s="17"/>
      <c r="D90" s="17">
        <v>7.4</v>
      </c>
      <c r="E90" s="18"/>
      <c r="F90" s="18">
        <f t="shared" si="2"/>
        <v>46.25</v>
      </c>
      <c r="G90" s="92">
        <v>4669.62</v>
      </c>
    </row>
    <row r="91" spans="1:7" ht="15">
      <c r="A91" s="25" t="s">
        <v>24</v>
      </c>
      <c r="B91" s="9">
        <f>SUM(B78:B90)</f>
        <v>1749638.6</v>
      </c>
      <c r="C91" s="9">
        <f>SUM(C78:C90)</f>
        <v>0</v>
      </c>
      <c r="D91" s="9">
        <f>SUM(D78:D90)</f>
        <v>865194.7</v>
      </c>
      <c r="E91" s="10">
        <f>SUM(E78:E90)</f>
        <v>0</v>
      </c>
      <c r="F91" s="10">
        <f>D91/B91*100</f>
        <v>49.449909255545684</v>
      </c>
      <c r="G91" s="92">
        <f>SUM(G78:G90)</f>
        <v>538019623.73</v>
      </c>
    </row>
    <row r="92" spans="1:7" ht="15">
      <c r="A92" s="50"/>
      <c r="B92" s="51"/>
      <c r="C92" s="51"/>
      <c r="D92" s="52"/>
      <c r="E92" s="53"/>
      <c r="F92" s="53"/>
      <c r="G92" s="92"/>
    </row>
    <row r="93" ht="13.5" thickBot="1"/>
    <row r="94" spans="1:4" ht="23.25">
      <c r="A94" s="64" t="s">
        <v>7</v>
      </c>
      <c r="B94" s="65">
        <f>B91-B76</f>
        <v>18939.200000000186</v>
      </c>
      <c r="D94" s="65">
        <f>D91-D76</f>
        <v>-5077.599999999977</v>
      </c>
    </row>
    <row r="95" spans="1:4" ht="13.5">
      <c r="A95" s="67" t="s">
        <v>8</v>
      </c>
      <c r="B95" s="38">
        <f>B96+B99</f>
        <v>9370.900000000001</v>
      </c>
      <c r="D95" s="68">
        <f>D96+D99</f>
        <v>-5004</v>
      </c>
    </row>
    <row r="96" spans="1:4" ht="13.5">
      <c r="A96" s="69" t="s">
        <v>9</v>
      </c>
      <c r="B96" s="34">
        <f>B97+B98</f>
        <v>19370.9</v>
      </c>
      <c r="D96" s="70">
        <f>D97+D98</f>
        <v>0</v>
      </c>
    </row>
    <row r="97" spans="1:4" ht="24">
      <c r="A97" s="71" t="s">
        <v>145</v>
      </c>
      <c r="B97" s="38">
        <v>19370.9</v>
      </c>
      <c r="D97" s="68">
        <v>0</v>
      </c>
    </row>
    <row r="98" spans="1:4" ht="24" hidden="1">
      <c r="A98" s="71" t="s">
        <v>146</v>
      </c>
      <c r="B98" s="38"/>
      <c r="D98" s="68"/>
    </row>
    <row r="99" spans="1:4" ht="23.25">
      <c r="A99" s="69" t="s">
        <v>147</v>
      </c>
      <c r="B99" s="34">
        <f>B100+B101</f>
        <v>-10000</v>
      </c>
      <c r="D99" s="70">
        <f>D100+D101</f>
        <v>-5004</v>
      </c>
    </row>
    <row r="100" spans="1:4" ht="36" hidden="1">
      <c r="A100" s="71" t="s">
        <v>148</v>
      </c>
      <c r="B100" s="38">
        <v>0</v>
      </c>
      <c r="D100" s="68">
        <v>0</v>
      </c>
    </row>
    <row r="101" spans="1:4" ht="36">
      <c r="A101" s="26" t="s">
        <v>165</v>
      </c>
      <c r="B101" s="38">
        <v>-10000</v>
      </c>
      <c r="D101" s="68">
        <v>-5004</v>
      </c>
    </row>
    <row r="102" spans="1:4" ht="23.25" hidden="1">
      <c r="A102" s="72" t="s">
        <v>82</v>
      </c>
      <c r="B102" s="34">
        <v>0</v>
      </c>
      <c r="D102" s="70">
        <v>0</v>
      </c>
    </row>
    <row r="103" spans="1:4" ht="24" thickBot="1">
      <c r="A103" s="73" t="s">
        <v>14</v>
      </c>
      <c r="B103" s="74">
        <v>9568.3</v>
      </c>
      <c r="D103" s="75">
        <v>-73.6</v>
      </c>
    </row>
  </sheetData>
  <sheetProtection/>
  <mergeCells count="5">
    <mergeCell ref="A1:F1"/>
    <mergeCell ref="A2:A5"/>
    <mergeCell ref="B2:B5"/>
    <mergeCell ref="D2:D5"/>
    <mergeCell ref="F2:F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83">
      <selection activeCell="B2" sqref="B2:F75"/>
    </sheetView>
  </sheetViews>
  <sheetFormatPr defaultColWidth="9.00390625" defaultRowHeight="12.75"/>
  <cols>
    <col min="1" max="1" width="50.50390625" style="48" customWidth="1"/>
    <col min="2" max="2" width="15.375" style="49" customWidth="1"/>
    <col min="3" max="3" width="15.375" style="49" hidden="1" customWidth="1"/>
    <col min="4" max="4" width="17.00390625" style="35" customWidth="1"/>
    <col min="5" max="5" width="13.875" style="36" hidden="1" customWidth="1"/>
    <col min="6" max="6" width="13.625" style="36" customWidth="1"/>
    <col min="7" max="7" width="17.125" style="22" hidden="1" customWidth="1"/>
    <col min="8" max="16384" width="8.875" style="22" customWidth="1"/>
  </cols>
  <sheetData>
    <row r="1" spans="1:6" ht="39" customHeight="1" thickBot="1">
      <c r="A1" s="105" t="s">
        <v>168</v>
      </c>
      <c r="B1" s="105"/>
      <c r="C1" s="105"/>
      <c r="D1" s="105"/>
      <c r="E1" s="105"/>
      <c r="F1" s="105"/>
    </row>
    <row r="2" spans="1:6" ht="12.75">
      <c r="A2" s="102" t="s">
        <v>15</v>
      </c>
      <c r="B2" s="123" t="s">
        <v>157</v>
      </c>
      <c r="C2" s="1"/>
      <c r="D2" s="109" t="s">
        <v>164</v>
      </c>
      <c r="E2" s="2"/>
      <c r="F2" s="112" t="s">
        <v>0</v>
      </c>
    </row>
    <row r="3" spans="1:6" ht="12.75" customHeight="1">
      <c r="A3" s="103"/>
      <c r="B3" s="124"/>
      <c r="C3" s="3"/>
      <c r="D3" s="110"/>
      <c r="E3" s="4"/>
      <c r="F3" s="113"/>
    </row>
    <row r="4" spans="1:6" ht="12.75">
      <c r="A4" s="103"/>
      <c r="B4" s="124"/>
      <c r="C4" s="3"/>
      <c r="D4" s="110"/>
      <c r="E4" s="4"/>
      <c r="F4" s="113"/>
    </row>
    <row r="5" spans="1:6" ht="26.25" customHeight="1">
      <c r="A5" s="104"/>
      <c r="B5" s="125"/>
      <c r="C5" s="5"/>
      <c r="D5" s="111"/>
      <c r="E5" s="6"/>
      <c r="F5" s="114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B9+B10+B11+B12</f>
        <v>242350</v>
      </c>
      <c r="C7" s="9"/>
      <c r="D7" s="9">
        <f>D9+D10+D11+D12+D13</f>
        <v>143624</v>
      </c>
      <c r="E7" s="10"/>
      <c r="F7" s="11">
        <f aca="true" t="shared" si="0" ref="F7:F19">(D7/B7)*100</f>
        <v>59.26304930885083</v>
      </c>
    </row>
    <row r="8" spans="1:6" ht="15.75">
      <c r="A8" s="91" t="s">
        <v>124</v>
      </c>
      <c r="B8" s="61">
        <f>B9+B10+B11+B12+B13</f>
        <v>242350</v>
      </c>
      <c r="C8" s="61">
        <f>C9+C10+C11+C12+C13</f>
        <v>0</v>
      </c>
      <c r="D8" s="61">
        <f>D9+D10+D11+D12+D13</f>
        <v>143624</v>
      </c>
      <c r="E8" s="93"/>
      <c r="F8" s="11">
        <f t="shared" si="0"/>
        <v>59.26304930885083</v>
      </c>
    </row>
    <row r="9" spans="1:6" ht="60" customHeight="1">
      <c r="A9" s="26" t="s">
        <v>50</v>
      </c>
      <c r="B9" s="12">
        <v>240532</v>
      </c>
      <c r="C9" s="12"/>
      <c r="D9" s="12">
        <v>142172.5</v>
      </c>
      <c r="E9" s="13"/>
      <c r="F9" s="13">
        <f t="shared" si="0"/>
        <v>59.10751999733923</v>
      </c>
    </row>
    <row r="10" spans="1:6" ht="93" customHeight="1">
      <c r="A10" s="26" t="s">
        <v>40</v>
      </c>
      <c r="B10" s="12">
        <v>100</v>
      </c>
      <c r="C10" s="12"/>
      <c r="D10" s="12">
        <v>-6.2</v>
      </c>
      <c r="E10" s="13"/>
      <c r="F10" s="13">
        <f t="shared" si="0"/>
        <v>-6.2</v>
      </c>
    </row>
    <row r="11" spans="1:6" ht="36.75" customHeight="1">
      <c r="A11" s="26" t="s">
        <v>41</v>
      </c>
      <c r="B11" s="12">
        <v>1708</v>
      </c>
      <c r="C11" s="12"/>
      <c r="D11" s="12">
        <v>1457.6</v>
      </c>
      <c r="E11" s="13"/>
      <c r="F11" s="13">
        <f t="shared" si="0"/>
        <v>85.33957845433254</v>
      </c>
    </row>
    <row r="12" spans="1:6" ht="60">
      <c r="A12" s="26" t="s">
        <v>125</v>
      </c>
      <c r="B12" s="12">
        <v>10</v>
      </c>
      <c r="C12" s="12"/>
      <c r="D12" s="12">
        <v>0.1</v>
      </c>
      <c r="E12" s="13"/>
      <c r="F12" s="13">
        <f t="shared" si="0"/>
        <v>1</v>
      </c>
    </row>
    <row r="13" spans="1:6" ht="41.25" customHeight="1" hidden="1">
      <c r="A13" s="26" t="s">
        <v>126</v>
      </c>
      <c r="B13" s="12"/>
      <c r="C13" s="12"/>
      <c r="D13" s="12">
        <v>0</v>
      </c>
      <c r="E13" s="13"/>
      <c r="F13" s="13"/>
    </row>
    <row r="14" spans="1:6" ht="23.25">
      <c r="A14" s="25" t="s">
        <v>1</v>
      </c>
      <c r="B14" s="14">
        <f>B16+B17+B18+B19</f>
        <v>9824</v>
      </c>
      <c r="C14" s="14"/>
      <c r="D14" s="14">
        <f>D16+D17+D18+D19</f>
        <v>4743.099999999999</v>
      </c>
      <c r="E14" s="15"/>
      <c r="F14" s="15">
        <f t="shared" si="0"/>
        <v>48.28074104234527</v>
      </c>
    </row>
    <row r="15" spans="1:6" ht="24">
      <c r="A15" s="91" t="s">
        <v>127</v>
      </c>
      <c r="B15" s="62">
        <f>B16+B17+B18+B19</f>
        <v>9824</v>
      </c>
      <c r="C15" s="62">
        <f>C16+C17+C18+C19</f>
        <v>0</v>
      </c>
      <c r="D15" s="62">
        <f>D16+D17+D18+D19</f>
        <v>4743.099999999999</v>
      </c>
      <c r="E15" s="15"/>
      <c r="F15" s="15">
        <f t="shared" si="0"/>
        <v>48.28074104234527</v>
      </c>
    </row>
    <row r="16" spans="1:6" ht="48">
      <c r="A16" s="26" t="s">
        <v>2</v>
      </c>
      <c r="B16" s="12">
        <v>4490</v>
      </c>
      <c r="C16" s="12"/>
      <c r="D16" s="12">
        <v>2228.9</v>
      </c>
      <c r="E16" s="13"/>
      <c r="F16" s="13">
        <f t="shared" si="0"/>
        <v>49.641425389755014</v>
      </c>
    </row>
    <row r="17" spans="1:6" ht="74.25" customHeight="1">
      <c r="A17" s="26" t="s">
        <v>3</v>
      </c>
      <c r="B17" s="12">
        <v>20</v>
      </c>
      <c r="C17" s="12"/>
      <c r="D17" s="12">
        <v>14.6</v>
      </c>
      <c r="E17" s="13"/>
      <c r="F17" s="13">
        <f t="shared" si="0"/>
        <v>73</v>
      </c>
    </row>
    <row r="18" spans="1:6" ht="48">
      <c r="A18" s="26" t="s">
        <v>57</v>
      </c>
      <c r="B18" s="12">
        <v>6012</v>
      </c>
      <c r="C18" s="12"/>
      <c r="D18" s="12">
        <v>2940.7</v>
      </c>
      <c r="E18" s="13"/>
      <c r="F18" s="13">
        <f t="shared" si="0"/>
        <v>48.913838988689285</v>
      </c>
    </row>
    <row r="19" spans="1:6" ht="48">
      <c r="A19" s="26" t="s">
        <v>4</v>
      </c>
      <c r="B19" s="12">
        <v>-698</v>
      </c>
      <c r="C19" s="12"/>
      <c r="D19" s="12">
        <v>-441.1</v>
      </c>
      <c r="E19" s="13"/>
      <c r="F19" s="13">
        <f t="shared" si="0"/>
        <v>63.194842406876795</v>
      </c>
    </row>
    <row r="20" spans="1:6" ht="15">
      <c r="A20" s="25" t="s">
        <v>16</v>
      </c>
      <c r="B20" s="9">
        <f>B22+B23+B24+B21</f>
        <v>35301</v>
      </c>
      <c r="C20" s="9"/>
      <c r="D20" s="9">
        <f>D22+D23+D24+D21</f>
        <v>21438.7</v>
      </c>
      <c r="E20" s="10"/>
      <c r="F20" s="11">
        <f>(D20/B20)*100</f>
        <v>60.73114076088496</v>
      </c>
    </row>
    <row r="21" spans="1:6" ht="24">
      <c r="A21" s="26" t="s">
        <v>128</v>
      </c>
      <c r="B21" s="12">
        <v>15320</v>
      </c>
      <c r="C21" s="12"/>
      <c r="D21" s="12">
        <v>9525.5</v>
      </c>
      <c r="E21" s="10"/>
      <c r="F21" s="18">
        <f>D21/B21*100</f>
        <v>62.17689295039165</v>
      </c>
    </row>
    <row r="22" spans="1:6" ht="24">
      <c r="A22" s="26" t="s">
        <v>26</v>
      </c>
      <c r="B22" s="12">
        <v>19570</v>
      </c>
      <c r="C22" s="12"/>
      <c r="D22" s="12">
        <v>11609.2</v>
      </c>
      <c r="E22" s="13"/>
      <c r="F22" s="13">
        <f>(D22/B22)*100</f>
        <v>59.321410321921306</v>
      </c>
    </row>
    <row r="23" spans="1:6" ht="12.75">
      <c r="A23" s="26" t="s">
        <v>42</v>
      </c>
      <c r="B23" s="12">
        <v>10</v>
      </c>
      <c r="C23" s="12"/>
      <c r="D23" s="12">
        <v>-9.2</v>
      </c>
      <c r="E23" s="13"/>
      <c r="F23" s="13">
        <v>0</v>
      </c>
    </row>
    <row r="24" spans="1:6" ht="25.5" customHeight="1">
      <c r="A24" s="26" t="s">
        <v>60</v>
      </c>
      <c r="B24" s="12">
        <v>401</v>
      </c>
      <c r="C24" s="12"/>
      <c r="D24" s="12">
        <v>313.2</v>
      </c>
      <c r="E24" s="13"/>
      <c r="F24" s="13">
        <f>(D24/B24)*100</f>
        <v>78.10473815461346</v>
      </c>
    </row>
    <row r="25" spans="1:6" ht="15">
      <c r="A25" s="25" t="s">
        <v>17</v>
      </c>
      <c r="B25" s="9">
        <f>B26+B28+B27</f>
        <v>26231</v>
      </c>
      <c r="C25" s="9"/>
      <c r="D25" s="9">
        <f>D26+D28+D27</f>
        <v>10488.699999999999</v>
      </c>
      <c r="E25" s="10"/>
      <c r="F25" s="10">
        <f>(D25/B25)*100</f>
        <v>39.98589455224734</v>
      </c>
    </row>
    <row r="26" spans="1:6" ht="15" customHeight="1">
      <c r="A26" s="26" t="s">
        <v>61</v>
      </c>
      <c r="B26" s="12">
        <v>4050</v>
      </c>
      <c r="C26" s="12"/>
      <c r="D26" s="12">
        <v>2200.4</v>
      </c>
      <c r="E26" s="13"/>
      <c r="F26" s="13">
        <f>(D26/B26)*100</f>
        <v>54.33086419753087</v>
      </c>
    </row>
    <row r="27" spans="1:6" ht="12.75">
      <c r="A27" s="26" t="s">
        <v>5</v>
      </c>
      <c r="B27" s="12">
        <v>1401</v>
      </c>
      <c r="C27" s="12"/>
      <c r="D27" s="12">
        <v>359.3</v>
      </c>
      <c r="E27" s="13"/>
      <c r="F27" s="13">
        <f>(D27/B27)*100</f>
        <v>25.64596716630978</v>
      </c>
    </row>
    <row r="28" spans="1:6" ht="13.5" customHeight="1">
      <c r="A28" s="27" t="s">
        <v>18</v>
      </c>
      <c r="B28" s="12">
        <v>20780</v>
      </c>
      <c r="C28" s="12"/>
      <c r="D28" s="12">
        <v>7929</v>
      </c>
      <c r="E28" s="13"/>
      <c r="F28" s="13">
        <f>(D28/B28)*100</f>
        <v>38.156881616939366</v>
      </c>
    </row>
    <row r="29" spans="1:6" ht="15">
      <c r="A29" s="25" t="s">
        <v>19</v>
      </c>
      <c r="B29" s="9">
        <f>B30+B32+B31</f>
        <v>6210</v>
      </c>
      <c r="C29" s="9">
        <f>C30+C32</f>
        <v>0</v>
      </c>
      <c r="D29" s="9">
        <f>D30+D32+D31</f>
        <v>5156.1</v>
      </c>
      <c r="E29" s="10">
        <f>E30+E32</f>
        <v>0</v>
      </c>
      <c r="F29" s="10">
        <f>F30</f>
        <v>83.02898550724638</v>
      </c>
    </row>
    <row r="30" spans="1:6" ht="64.5" customHeight="1">
      <c r="A30" s="28" t="s">
        <v>62</v>
      </c>
      <c r="B30" s="12">
        <v>6210</v>
      </c>
      <c r="C30" s="12"/>
      <c r="D30" s="12">
        <v>5156.1</v>
      </c>
      <c r="E30" s="13"/>
      <c r="F30" s="13">
        <f>(D30/B30)*100</f>
        <v>83.02898550724638</v>
      </c>
    </row>
    <row r="31" spans="1:6" ht="64.5" customHeight="1" hidden="1">
      <c r="A31" s="26" t="s">
        <v>98</v>
      </c>
      <c r="B31" s="12">
        <v>0</v>
      </c>
      <c r="C31" s="12"/>
      <c r="D31" s="12">
        <v>0</v>
      </c>
      <c r="E31" s="13"/>
      <c r="F31" s="13" t="e">
        <f>(D31/B31)*100</f>
        <v>#DIV/0!</v>
      </c>
    </row>
    <row r="32" spans="1:6" ht="64.5" customHeight="1" hidden="1">
      <c r="A32" s="28" t="s">
        <v>85</v>
      </c>
      <c r="B32" s="12">
        <v>0</v>
      </c>
      <c r="C32" s="12"/>
      <c r="D32" s="12">
        <v>0</v>
      </c>
      <c r="E32" s="13"/>
      <c r="F32" s="13" t="e">
        <f>(D32/B32)*100</f>
        <v>#DIV/0!</v>
      </c>
    </row>
    <row r="33" spans="1:6" ht="24" customHeight="1">
      <c r="A33" s="28" t="s">
        <v>129</v>
      </c>
      <c r="B33" s="14">
        <f>B34</f>
        <v>0</v>
      </c>
      <c r="C33" s="14"/>
      <c r="D33" s="14">
        <f>D34</f>
        <v>0</v>
      </c>
      <c r="E33" s="15"/>
      <c r="F33" s="13">
        <v>0</v>
      </c>
    </row>
    <row r="34" spans="1:6" ht="30" customHeight="1">
      <c r="A34" s="27" t="s">
        <v>130</v>
      </c>
      <c r="B34" s="12">
        <v>0</v>
      </c>
      <c r="C34" s="12"/>
      <c r="D34" s="12">
        <v>0</v>
      </c>
      <c r="E34" s="13"/>
      <c r="F34" s="13">
        <v>0</v>
      </c>
    </row>
    <row r="35" spans="1:6" ht="24">
      <c r="A35" s="25" t="s">
        <v>27</v>
      </c>
      <c r="B35" s="9">
        <f>B36+B37+B38</f>
        <v>24664</v>
      </c>
      <c r="C35" s="9"/>
      <c r="D35" s="9">
        <f>D36+D37+D38</f>
        <v>14107.599999999999</v>
      </c>
      <c r="E35" s="10"/>
      <c r="F35" s="10">
        <f>(D35/B35)*100</f>
        <v>57.19915666558546</v>
      </c>
    </row>
    <row r="36" spans="1:6" ht="69.75" customHeight="1">
      <c r="A36" s="26" t="s">
        <v>43</v>
      </c>
      <c r="B36" s="12">
        <v>23464</v>
      </c>
      <c r="C36" s="12"/>
      <c r="D36" s="12">
        <v>13043.8</v>
      </c>
      <c r="E36" s="13"/>
      <c r="F36" s="13">
        <f>(D36/B36)*100</f>
        <v>55.59069212410501</v>
      </c>
    </row>
    <row r="37" spans="1:6" ht="24.75" customHeight="1" hidden="1">
      <c r="A37" s="27" t="s">
        <v>64</v>
      </c>
      <c r="B37" s="12">
        <v>0</v>
      </c>
      <c r="C37" s="12"/>
      <c r="D37" s="12">
        <v>0</v>
      </c>
      <c r="E37" s="13"/>
      <c r="F37" s="13">
        <v>0</v>
      </c>
    </row>
    <row r="38" spans="1:6" ht="69" customHeight="1">
      <c r="A38" s="26" t="s">
        <v>65</v>
      </c>
      <c r="B38" s="12">
        <v>1200</v>
      </c>
      <c r="C38" s="12"/>
      <c r="D38" s="12">
        <v>1063.8</v>
      </c>
      <c r="E38" s="13"/>
      <c r="F38" s="13">
        <f>D38/B38*100</f>
        <v>88.64999999999999</v>
      </c>
    </row>
    <row r="39" spans="1:6" ht="15">
      <c r="A39" s="25" t="s">
        <v>28</v>
      </c>
      <c r="B39" s="9">
        <f>B40</f>
        <v>2947</v>
      </c>
      <c r="C39" s="9"/>
      <c r="D39" s="9">
        <f>D40</f>
        <v>1797</v>
      </c>
      <c r="E39" s="10"/>
      <c r="F39" s="10">
        <f>(D39/B39)*100</f>
        <v>60.977265015269765</v>
      </c>
    </row>
    <row r="40" spans="1:6" ht="12.75" customHeight="1">
      <c r="A40" s="26" t="s">
        <v>49</v>
      </c>
      <c r="B40" s="12">
        <v>2947</v>
      </c>
      <c r="C40" s="12"/>
      <c r="D40" s="12">
        <v>1797</v>
      </c>
      <c r="E40" s="13"/>
      <c r="F40" s="13">
        <f>(D40/B40)*100</f>
        <v>60.977265015269765</v>
      </c>
    </row>
    <row r="41" spans="1:6" ht="24">
      <c r="A41" s="25" t="s">
        <v>131</v>
      </c>
      <c r="B41" s="9">
        <f>B42+B43</f>
        <v>1525</v>
      </c>
      <c r="C41" s="9"/>
      <c r="D41" s="9">
        <f>D42+D43</f>
        <v>739.6999999999999</v>
      </c>
      <c r="E41" s="10"/>
      <c r="F41" s="10">
        <f>D41/B41*100</f>
        <v>48.50491803278688</v>
      </c>
    </row>
    <row r="42" spans="1:6" ht="18" customHeight="1">
      <c r="A42" s="27" t="s">
        <v>66</v>
      </c>
      <c r="B42" s="17">
        <v>35</v>
      </c>
      <c r="C42" s="17"/>
      <c r="D42" s="17">
        <v>7.3</v>
      </c>
      <c r="E42" s="18"/>
      <c r="F42" s="18">
        <f>D42/B42*100</f>
        <v>20.857142857142858</v>
      </c>
    </row>
    <row r="43" spans="1:6" ht="15" customHeight="1">
      <c r="A43" s="26" t="s">
        <v>67</v>
      </c>
      <c r="B43" s="17">
        <v>1490</v>
      </c>
      <c r="C43" s="17"/>
      <c r="D43" s="17">
        <v>732.4</v>
      </c>
      <c r="E43" s="18"/>
      <c r="F43" s="18">
        <f>D43/B43*100</f>
        <v>49.15436241610738</v>
      </c>
    </row>
    <row r="44" spans="1:6" ht="24">
      <c r="A44" s="25" t="s">
        <v>35</v>
      </c>
      <c r="B44" s="9">
        <f>B45+B46+B47</f>
        <v>863</v>
      </c>
      <c r="C44" s="9"/>
      <c r="D44" s="9">
        <f>D45+D46+D47</f>
        <v>785.8</v>
      </c>
      <c r="E44" s="10"/>
      <c r="F44" s="10">
        <f>(D44/B44)*100</f>
        <v>91.05446118192351</v>
      </c>
    </row>
    <row r="45" spans="1:6" ht="21" customHeight="1">
      <c r="A45" s="26" t="s">
        <v>68</v>
      </c>
      <c r="B45" s="17">
        <v>56</v>
      </c>
      <c r="C45" s="17"/>
      <c r="D45" s="17">
        <v>31.7</v>
      </c>
      <c r="E45" s="18"/>
      <c r="F45" s="18">
        <f>D45/B45*100</f>
        <v>56.607142857142854</v>
      </c>
    </row>
    <row r="46" spans="1:6" ht="74.25" customHeight="1">
      <c r="A46" s="30" t="s">
        <v>69</v>
      </c>
      <c r="B46" s="17">
        <v>167</v>
      </c>
      <c r="C46" s="17"/>
      <c r="D46" s="17">
        <v>125.7</v>
      </c>
      <c r="E46" s="18"/>
      <c r="F46" s="18">
        <f>D46/B46*100</f>
        <v>75.26946107784431</v>
      </c>
    </row>
    <row r="47" spans="1:6" ht="30" customHeight="1">
      <c r="A47" s="26" t="s">
        <v>70</v>
      </c>
      <c r="B47" s="17">
        <v>640</v>
      </c>
      <c r="C47" s="17"/>
      <c r="D47" s="17">
        <v>628.4</v>
      </c>
      <c r="E47" s="18"/>
      <c r="F47" s="18">
        <f>D47/B47*100</f>
        <v>98.1875</v>
      </c>
    </row>
    <row r="48" spans="1:6" ht="15">
      <c r="A48" s="25" t="s">
        <v>132</v>
      </c>
      <c r="B48" s="9">
        <f>B49+B60+B61+B62</f>
        <v>1145</v>
      </c>
      <c r="C48" s="9">
        <f>C49+C60+C61</f>
        <v>0</v>
      </c>
      <c r="D48" s="9">
        <f>D49+D60+D61+D62</f>
        <v>1043.2</v>
      </c>
      <c r="E48" s="10"/>
      <c r="F48" s="10">
        <f>(D48/B48)*100</f>
        <v>91.10917030567686</v>
      </c>
    </row>
    <row r="49" spans="1:6" ht="33.75" customHeight="1">
      <c r="A49" s="91" t="s">
        <v>133</v>
      </c>
      <c r="B49" s="61">
        <f>B50+B51+B52+B53+B54+B55+B56+B57+B58+B59</f>
        <v>118</v>
      </c>
      <c r="C49" s="61">
        <f>C50+C51+C52+C53+C55++C58+C59</f>
        <v>0</v>
      </c>
      <c r="D49" s="61">
        <f>D50+D51+D52+D53+D55++D58+D59+D54+D56+D57</f>
        <v>75.60000000000001</v>
      </c>
      <c r="E49" s="91">
        <v>51</v>
      </c>
      <c r="F49" s="10">
        <f>(D49/B49)*100</f>
        <v>64.06779661016951</v>
      </c>
    </row>
    <row r="50" spans="1:6" ht="47.25" customHeight="1">
      <c r="A50" s="26" t="s">
        <v>134</v>
      </c>
      <c r="B50" s="17">
        <v>1</v>
      </c>
      <c r="C50" s="17"/>
      <c r="D50" s="17">
        <v>2.4</v>
      </c>
      <c r="E50" s="19">
        <v>22</v>
      </c>
      <c r="F50" s="18">
        <v>0</v>
      </c>
    </row>
    <row r="51" spans="1:6" ht="48" customHeight="1">
      <c r="A51" s="26" t="s">
        <v>135</v>
      </c>
      <c r="B51" s="17">
        <v>13</v>
      </c>
      <c r="C51" s="17"/>
      <c r="D51" s="17">
        <v>2.5</v>
      </c>
      <c r="E51" s="19">
        <v>71</v>
      </c>
      <c r="F51" s="18">
        <f>(D51/B51)*100</f>
        <v>19.230769230769234</v>
      </c>
    </row>
    <row r="52" spans="1:6" ht="24" customHeight="1">
      <c r="A52" s="26" t="s">
        <v>136</v>
      </c>
      <c r="B52" s="17">
        <v>1</v>
      </c>
      <c r="C52" s="17"/>
      <c r="D52" s="17">
        <v>1.3</v>
      </c>
      <c r="E52" s="19">
        <v>0</v>
      </c>
      <c r="F52" s="18">
        <v>0</v>
      </c>
    </row>
    <row r="53" spans="1:6" ht="57" customHeight="1">
      <c r="A53" s="26" t="s">
        <v>137</v>
      </c>
      <c r="B53" s="17">
        <v>0</v>
      </c>
      <c r="C53" s="17"/>
      <c r="D53" s="17">
        <v>0</v>
      </c>
      <c r="E53" s="19">
        <v>121.2</v>
      </c>
      <c r="F53" s="18" t="e">
        <f aca="true" t="shared" si="1" ref="F53:F73">D53/B53*100</f>
        <v>#DIV/0!</v>
      </c>
    </row>
    <row r="54" spans="1:6" ht="88.5" customHeight="1">
      <c r="A54" s="26" t="s">
        <v>152</v>
      </c>
      <c r="B54" s="17">
        <v>5</v>
      </c>
      <c r="C54" s="17"/>
      <c r="D54" s="17">
        <v>4.8</v>
      </c>
      <c r="E54" s="19"/>
      <c r="F54" s="18"/>
    </row>
    <row r="55" spans="1:6" ht="98.25" customHeight="1">
      <c r="A55" s="26" t="s">
        <v>160</v>
      </c>
      <c r="B55" s="17">
        <v>12</v>
      </c>
      <c r="C55" s="17"/>
      <c r="D55" s="17">
        <v>10.2</v>
      </c>
      <c r="E55" s="19">
        <v>887.3</v>
      </c>
      <c r="F55" s="18">
        <f t="shared" si="1"/>
        <v>85</v>
      </c>
    </row>
    <row r="56" spans="1:6" ht="63.75" customHeight="1">
      <c r="A56" s="26" t="s">
        <v>153</v>
      </c>
      <c r="B56" s="17">
        <v>1</v>
      </c>
      <c r="C56" s="17"/>
      <c r="D56" s="17">
        <v>0.2</v>
      </c>
      <c r="E56" s="19"/>
      <c r="F56" s="18"/>
    </row>
    <row r="57" spans="1:6" ht="69.75" customHeight="1">
      <c r="A57" s="26" t="s">
        <v>154</v>
      </c>
      <c r="B57" s="17">
        <v>10</v>
      </c>
      <c r="C57" s="17"/>
      <c r="D57" s="17">
        <v>8.7</v>
      </c>
      <c r="E57" s="19"/>
      <c r="F57" s="18"/>
    </row>
    <row r="58" spans="1:6" ht="51" customHeight="1">
      <c r="A58" s="26" t="s">
        <v>139</v>
      </c>
      <c r="B58" s="17">
        <v>0</v>
      </c>
      <c r="C58" s="17"/>
      <c r="D58" s="17">
        <v>0</v>
      </c>
      <c r="E58" s="19">
        <v>347.5</v>
      </c>
      <c r="F58" s="18" t="e">
        <f t="shared" si="1"/>
        <v>#DIV/0!</v>
      </c>
    </row>
    <row r="59" spans="1:6" ht="54" customHeight="1">
      <c r="A59" s="27" t="s">
        <v>140</v>
      </c>
      <c r="B59" s="17">
        <v>75</v>
      </c>
      <c r="C59" s="17"/>
      <c r="D59" s="17">
        <v>45.5</v>
      </c>
      <c r="E59" s="19">
        <v>87.6</v>
      </c>
      <c r="F59" s="18">
        <f t="shared" si="1"/>
        <v>60.66666666666667</v>
      </c>
    </row>
    <row r="60" spans="1:6" ht="32.25" customHeight="1">
      <c r="A60" s="26" t="s">
        <v>141</v>
      </c>
      <c r="B60" s="17">
        <v>93</v>
      </c>
      <c r="C60" s="17"/>
      <c r="D60" s="17">
        <v>14.1</v>
      </c>
      <c r="E60" s="19">
        <v>221.8</v>
      </c>
      <c r="F60" s="18">
        <f t="shared" si="1"/>
        <v>15.161290322580644</v>
      </c>
    </row>
    <row r="61" spans="1:6" ht="26.25" customHeight="1">
      <c r="A61" s="26" t="s">
        <v>142</v>
      </c>
      <c r="B61" s="17">
        <v>932</v>
      </c>
      <c r="C61" s="17"/>
      <c r="D61" s="17">
        <v>949.2</v>
      </c>
      <c r="E61" s="19">
        <v>68.4</v>
      </c>
      <c r="F61" s="18">
        <f t="shared" si="1"/>
        <v>101.84549356223175</v>
      </c>
    </row>
    <row r="62" spans="1:6" ht="75" customHeight="1">
      <c r="A62" s="26" t="s">
        <v>161</v>
      </c>
      <c r="B62" s="17">
        <v>2</v>
      </c>
      <c r="C62" s="17"/>
      <c r="D62" s="17">
        <v>4.3</v>
      </c>
      <c r="E62" s="17">
        <v>3536.16</v>
      </c>
      <c r="F62" s="18">
        <f t="shared" si="1"/>
        <v>215</v>
      </c>
    </row>
    <row r="63" spans="1:6" ht="18" customHeight="1">
      <c r="A63" s="25" t="s">
        <v>78</v>
      </c>
      <c r="B63" s="9">
        <v>514</v>
      </c>
      <c r="C63" s="9"/>
      <c r="D63" s="9">
        <v>404.6</v>
      </c>
      <c r="E63" s="10"/>
      <c r="F63" s="18">
        <f t="shared" si="1"/>
        <v>78.71595330739301</v>
      </c>
    </row>
    <row r="64" spans="1:6" ht="15">
      <c r="A64" s="25" t="s">
        <v>51</v>
      </c>
      <c r="B64" s="9">
        <f>B7+B14+B20+B25+B29+B35+B39+B41+B44+B48+B63+B33</f>
        <v>351574</v>
      </c>
      <c r="C64" s="9"/>
      <c r="D64" s="9">
        <f>D7+D14+D20+D25+D29+D35+D39+D41+D44+D48+D63+D33</f>
        <v>204328.50000000006</v>
      </c>
      <c r="E64" s="10"/>
      <c r="F64" s="10">
        <f t="shared" si="1"/>
        <v>58.118205555587174</v>
      </c>
    </row>
    <row r="65" spans="1:6" ht="15">
      <c r="A65" s="25" t="s">
        <v>32</v>
      </c>
      <c r="B65" s="9">
        <f>B66+B73+B74+B75</f>
        <v>1385841.3</v>
      </c>
      <c r="C65" s="9">
        <f>C66+C73+C74+C75</f>
        <v>0</v>
      </c>
      <c r="D65" s="9">
        <f>D66+D73+D74+D75</f>
        <v>780535.2999999999</v>
      </c>
      <c r="E65" s="10"/>
      <c r="F65" s="10">
        <f t="shared" si="1"/>
        <v>56.32212721615382</v>
      </c>
    </row>
    <row r="66" spans="1:6" ht="24.75" customHeight="1">
      <c r="A66" s="31" t="s">
        <v>79</v>
      </c>
      <c r="B66" s="9">
        <f>B67+B70+B71+B72</f>
        <v>1383470.2</v>
      </c>
      <c r="C66" s="9">
        <f>C67+C70+C71+C72</f>
        <v>0</v>
      </c>
      <c r="D66" s="9">
        <f>D67+D70+D71+D72</f>
        <v>778732.2</v>
      </c>
      <c r="E66" s="10"/>
      <c r="F66" s="10">
        <f t="shared" si="1"/>
        <v>56.28832482260911</v>
      </c>
    </row>
    <row r="67" spans="1:6" ht="24.75" customHeight="1">
      <c r="A67" s="26" t="s">
        <v>80</v>
      </c>
      <c r="B67" s="9">
        <f>B68+B69</f>
        <v>464965</v>
      </c>
      <c r="C67" s="9">
        <f>C68+C69</f>
        <v>0</v>
      </c>
      <c r="D67" s="9">
        <f>D68+D69</f>
        <v>284588.5</v>
      </c>
      <c r="E67" s="20">
        <f>E68</f>
        <v>0</v>
      </c>
      <c r="F67" s="20">
        <f>F68</f>
        <v>61.206434892948934</v>
      </c>
    </row>
    <row r="68" spans="1:6" ht="24.75" customHeight="1">
      <c r="A68" s="26" t="s">
        <v>86</v>
      </c>
      <c r="B68" s="16">
        <v>464965</v>
      </c>
      <c r="C68" s="16"/>
      <c r="D68" s="16">
        <v>284588.5</v>
      </c>
      <c r="E68" s="21"/>
      <c r="F68" s="21">
        <f>D68/B68*100</f>
        <v>61.206434892948934</v>
      </c>
    </row>
    <row r="69" spans="1:6" ht="24.75" customHeight="1" hidden="1">
      <c r="A69" s="26" t="s">
        <v>143</v>
      </c>
      <c r="B69" s="63">
        <v>0</v>
      </c>
      <c r="C69" s="63"/>
      <c r="D69" s="63">
        <v>0</v>
      </c>
      <c r="E69" s="63"/>
      <c r="F69" s="21" t="e">
        <f>D69/B69*100</f>
        <v>#DIV/0!</v>
      </c>
    </row>
    <row r="70" spans="1:6" ht="28.5" customHeight="1">
      <c r="A70" s="26" t="s">
        <v>53</v>
      </c>
      <c r="B70" s="16">
        <v>177066.4</v>
      </c>
      <c r="C70" s="16"/>
      <c r="D70" s="16">
        <v>82608.8</v>
      </c>
      <c r="E70" s="21"/>
      <c r="F70" s="21">
        <f t="shared" si="1"/>
        <v>46.65413652731405</v>
      </c>
    </row>
    <row r="71" spans="1:6" ht="21.75" customHeight="1">
      <c r="A71" s="26" t="s">
        <v>81</v>
      </c>
      <c r="B71" s="16">
        <v>715785.4</v>
      </c>
      <c r="C71" s="16"/>
      <c r="D71" s="16">
        <v>402904.8</v>
      </c>
      <c r="E71" s="21"/>
      <c r="F71" s="21">
        <f t="shared" si="1"/>
        <v>56.28849093597047</v>
      </c>
    </row>
    <row r="72" spans="1:6" ht="15">
      <c r="A72" s="26" t="s">
        <v>34</v>
      </c>
      <c r="B72" s="16">
        <v>25653.4</v>
      </c>
      <c r="C72" s="16"/>
      <c r="D72" s="16">
        <v>8630.1</v>
      </c>
      <c r="E72" s="21"/>
      <c r="F72" s="21">
        <f t="shared" si="1"/>
        <v>33.64115477870379</v>
      </c>
    </row>
    <row r="73" spans="1:6" ht="15">
      <c r="A73" s="26" t="s">
        <v>87</v>
      </c>
      <c r="B73" s="16">
        <v>2371.1</v>
      </c>
      <c r="C73" s="16"/>
      <c r="D73" s="16">
        <v>1947.9</v>
      </c>
      <c r="E73" s="21"/>
      <c r="F73" s="21">
        <f t="shared" si="1"/>
        <v>82.15174391632576</v>
      </c>
    </row>
    <row r="74" spans="1:6" ht="59.25" customHeight="1">
      <c r="A74" s="26" t="s">
        <v>54</v>
      </c>
      <c r="B74" s="16"/>
      <c r="C74" s="16"/>
      <c r="D74" s="16"/>
      <c r="E74" s="21"/>
      <c r="F74" s="21"/>
    </row>
    <row r="75" spans="1:7" ht="35.25" customHeight="1">
      <c r="A75" s="26" t="s">
        <v>56</v>
      </c>
      <c r="B75" s="16"/>
      <c r="C75" s="16"/>
      <c r="D75" s="16">
        <v>-144.8</v>
      </c>
      <c r="E75" s="21"/>
      <c r="F75" s="21"/>
      <c r="G75" s="92"/>
    </row>
    <row r="76" spans="1:7" ht="15">
      <c r="A76" s="25" t="s">
        <v>20</v>
      </c>
      <c r="B76" s="9">
        <f>B64+B65</f>
        <v>1737415.3</v>
      </c>
      <c r="C76" s="9"/>
      <c r="D76" s="9">
        <f>D64+D65</f>
        <v>984863.8</v>
      </c>
      <c r="E76" s="10"/>
      <c r="F76" s="10">
        <f>D76/B76*100</f>
        <v>56.68557195277376</v>
      </c>
      <c r="G76" s="92"/>
    </row>
    <row r="77" spans="1:7" ht="15">
      <c r="A77" s="25" t="s">
        <v>21</v>
      </c>
      <c r="B77" s="9"/>
      <c r="C77" s="9"/>
      <c r="D77" s="9"/>
      <c r="E77" s="10"/>
      <c r="F77" s="10"/>
      <c r="G77" s="92"/>
    </row>
    <row r="78" spans="1:7" ht="13.5">
      <c r="A78" s="26" t="s">
        <v>29</v>
      </c>
      <c r="B78" s="17">
        <v>77083.2</v>
      </c>
      <c r="C78" s="17"/>
      <c r="D78" s="17">
        <v>42394.2</v>
      </c>
      <c r="E78" s="18"/>
      <c r="F78" s="18">
        <f>(D78/B78)*100</f>
        <v>54.997976212715606</v>
      </c>
      <c r="G78" s="92">
        <v>24034143.81</v>
      </c>
    </row>
    <row r="79" spans="1:7" ht="13.5" hidden="1">
      <c r="A79" s="26" t="s">
        <v>33</v>
      </c>
      <c r="B79" s="17">
        <v>0</v>
      </c>
      <c r="C79" s="17"/>
      <c r="D79" s="17">
        <v>0</v>
      </c>
      <c r="E79" s="18"/>
      <c r="F79" s="18" t="e">
        <f>D79/B79*100</f>
        <v>#DIV/0!</v>
      </c>
      <c r="G79" s="92"/>
    </row>
    <row r="80" spans="1:7" ht="13.5">
      <c r="A80" s="26" t="s">
        <v>30</v>
      </c>
      <c r="B80" s="17">
        <v>11393.9</v>
      </c>
      <c r="C80" s="17"/>
      <c r="D80" s="17">
        <v>5836.6</v>
      </c>
      <c r="E80" s="18"/>
      <c r="F80" s="18">
        <f aca="true" t="shared" si="2" ref="F80:F90">(D80/B80)*100</f>
        <v>51.22565583338453</v>
      </c>
      <c r="G80" s="92">
        <v>3203513.93</v>
      </c>
    </row>
    <row r="81" spans="1:7" ht="13.5">
      <c r="A81" s="26" t="s">
        <v>31</v>
      </c>
      <c r="B81" s="17">
        <v>135280.4</v>
      </c>
      <c r="C81" s="17"/>
      <c r="D81" s="17">
        <v>55318.8</v>
      </c>
      <c r="E81" s="18"/>
      <c r="F81" s="18">
        <f t="shared" si="2"/>
        <v>40.89195478428509</v>
      </c>
      <c r="G81" s="92">
        <v>24041382.07</v>
      </c>
    </row>
    <row r="82" spans="1:7" ht="13.5">
      <c r="A82" s="26" t="s">
        <v>39</v>
      </c>
      <c r="B82" s="17">
        <v>204129</v>
      </c>
      <c r="C82" s="17"/>
      <c r="D82" s="17">
        <v>102294.5</v>
      </c>
      <c r="E82" s="18"/>
      <c r="F82" s="18">
        <f t="shared" si="2"/>
        <v>50.112673848399794</v>
      </c>
      <c r="G82" s="92">
        <v>57517632.49</v>
      </c>
    </row>
    <row r="83" spans="1:7" ht="13.5">
      <c r="A83" s="26" t="s">
        <v>22</v>
      </c>
      <c r="B83" s="17">
        <v>938214.6</v>
      </c>
      <c r="C83" s="17"/>
      <c r="D83" s="17">
        <v>565548.2</v>
      </c>
      <c r="E83" s="18"/>
      <c r="F83" s="18">
        <f t="shared" si="2"/>
        <v>60.279194120406984</v>
      </c>
      <c r="G83" s="92">
        <v>315732559.14</v>
      </c>
    </row>
    <row r="84" spans="1:7" ht="13.5">
      <c r="A84" s="26" t="s">
        <v>144</v>
      </c>
      <c r="B84" s="17">
        <v>95584.7</v>
      </c>
      <c r="C84" s="17"/>
      <c r="D84" s="17">
        <v>56608.1</v>
      </c>
      <c r="E84" s="18"/>
      <c r="F84" s="18">
        <f t="shared" si="2"/>
        <v>59.222971877298356</v>
      </c>
      <c r="G84" s="92">
        <v>31226629.01</v>
      </c>
    </row>
    <row r="85" spans="1:7" ht="13.5" hidden="1">
      <c r="A85" s="26" t="s">
        <v>37</v>
      </c>
      <c r="B85" s="17"/>
      <c r="C85" s="17"/>
      <c r="D85" s="17"/>
      <c r="E85" s="18"/>
      <c r="F85" s="18"/>
      <c r="G85" s="92"/>
    </row>
    <row r="86" spans="1:7" ht="13.5" hidden="1">
      <c r="A86" s="26" t="s">
        <v>37</v>
      </c>
      <c r="B86" s="17">
        <v>0</v>
      </c>
      <c r="C86" s="17"/>
      <c r="D86" s="17">
        <v>0</v>
      </c>
      <c r="E86" s="18"/>
      <c r="F86" s="18"/>
      <c r="G86" s="92"/>
    </row>
    <row r="87" spans="1:7" ht="13.5">
      <c r="A87" s="26" t="s">
        <v>23</v>
      </c>
      <c r="B87" s="17">
        <v>240879.7</v>
      </c>
      <c r="C87" s="17"/>
      <c r="D87" s="17">
        <v>123478</v>
      </c>
      <c r="E87" s="18"/>
      <c r="F87" s="18">
        <f t="shared" si="2"/>
        <v>51.26127274319919</v>
      </c>
      <c r="G87" s="92">
        <v>66920121.97</v>
      </c>
    </row>
    <row r="88" spans="1:7" ht="13.5">
      <c r="A88" s="26" t="s">
        <v>46</v>
      </c>
      <c r="B88" s="17">
        <v>43781.7</v>
      </c>
      <c r="C88" s="17"/>
      <c r="D88" s="17">
        <v>20822.8</v>
      </c>
      <c r="E88" s="18"/>
      <c r="F88" s="18">
        <f t="shared" si="2"/>
        <v>47.56051044157719</v>
      </c>
      <c r="G88" s="92">
        <v>12309958.67</v>
      </c>
    </row>
    <row r="89" spans="1:7" ht="13.5">
      <c r="A89" s="26" t="s">
        <v>47</v>
      </c>
      <c r="B89" s="17">
        <v>9991.3</v>
      </c>
      <c r="C89" s="17"/>
      <c r="D89" s="17">
        <v>5470</v>
      </c>
      <c r="E89" s="18"/>
      <c r="F89" s="18">
        <f t="shared" si="2"/>
        <v>54.74763043848149</v>
      </c>
      <c r="G89" s="92">
        <v>3029013.02</v>
      </c>
    </row>
    <row r="90" spans="1:7" ht="13.5">
      <c r="A90" s="26" t="s">
        <v>48</v>
      </c>
      <c r="B90" s="17">
        <v>16</v>
      </c>
      <c r="C90" s="17"/>
      <c r="D90" s="17">
        <v>8.7</v>
      </c>
      <c r="E90" s="18"/>
      <c r="F90" s="18">
        <f t="shared" si="2"/>
        <v>54.37499999999999</v>
      </c>
      <c r="G90" s="92">
        <v>4669.62</v>
      </c>
    </row>
    <row r="91" spans="1:7" ht="15">
      <c r="A91" s="25" t="s">
        <v>24</v>
      </c>
      <c r="B91" s="9">
        <f>SUM(B78:B90)</f>
        <v>1756354.5</v>
      </c>
      <c r="C91" s="9">
        <f>SUM(C78:C90)</f>
        <v>0</v>
      </c>
      <c r="D91" s="9">
        <f>SUM(D78:D90)</f>
        <v>977779.8999999999</v>
      </c>
      <c r="E91" s="10">
        <f>SUM(E78:E90)</f>
        <v>0</v>
      </c>
      <c r="F91" s="10">
        <f>D91/B91*100</f>
        <v>55.670987833037124</v>
      </c>
      <c r="G91" s="92">
        <f>SUM(G78:G90)</f>
        <v>538019623.73</v>
      </c>
    </row>
    <row r="92" spans="1:7" ht="15">
      <c r="A92" s="50"/>
      <c r="B92" s="51"/>
      <c r="C92" s="51"/>
      <c r="D92" s="52"/>
      <c r="E92" s="53"/>
      <c r="F92" s="53"/>
      <c r="G92" s="92"/>
    </row>
    <row r="93" ht="13.5" thickBot="1"/>
    <row r="94" spans="1:4" ht="23.25">
      <c r="A94" s="64" t="s">
        <v>7</v>
      </c>
      <c r="B94" s="65">
        <f>B91-B76</f>
        <v>18939.199999999953</v>
      </c>
      <c r="D94" s="65">
        <f>D91-D76</f>
        <v>-7083.90000000014</v>
      </c>
    </row>
    <row r="95" spans="1:4" ht="13.5">
      <c r="A95" s="67" t="s">
        <v>8</v>
      </c>
      <c r="B95" s="38">
        <f>B96+B99</f>
        <v>9370.900000000001</v>
      </c>
      <c r="D95" s="68">
        <f>D96+D99</f>
        <v>-5838</v>
      </c>
    </row>
    <row r="96" spans="1:4" ht="13.5">
      <c r="A96" s="69" t="s">
        <v>9</v>
      </c>
      <c r="B96" s="34">
        <f>B97+B98</f>
        <v>19370.9</v>
      </c>
      <c r="D96" s="70">
        <f>D97+D98</f>
        <v>0</v>
      </c>
    </row>
    <row r="97" spans="1:4" ht="24">
      <c r="A97" s="71" t="s">
        <v>145</v>
      </c>
      <c r="B97" s="38">
        <v>19370.9</v>
      </c>
      <c r="D97" s="68">
        <v>0</v>
      </c>
    </row>
    <row r="98" spans="1:4" ht="24" hidden="1">
      <c r="A98" s="71" t="s">
        <v>146</v>
      </c>
      <c r="B98" s="38"/>
      <c r="D98" s="68"/>
    </row>
    <row r="99" spans="1:4" ht="23.25">
      <c r="A99" s="69" t="s">
        <v>147</v>
      </c>
      <c r="B99" s="34">
        <f>B100+B101</f>
        <v>-10000</v>
      </c>
      <c r="D99" s="70">
        <f>D100+D101</f>
        <v>-5838</v>
      </c>
    </row>
    <row r="100" spans="1:4" ht="36" hidden="1">
      <c r="A100" s="71" t="s">
        <v>148</v>
      </c>
      <c r="B100" s="38">
        <v>0</v>
      </c>
      <c r="D100" s="68">
        <v>0</v>
      </c>
    </row>
    <row r="101" spans="1:4" ht="36">
      <c r="A101" s="26" t="s">
        <v>165</v>
      </c>
      <c r="B101" s="38">
        <v>-10000</v>
      </c>
      <c r="D101" s="68">
        <v>-5838</v>
      </c>
    </row>
    <row r="102" spans="1:4" ht="23.25" hidden="1">
      <c r="A102" s="72" t="s">
        <v>82</v>
      </c>
      <c r="B102" s="34">
        <v>0</v>
      </c>
      <c r="D102" s="70">
        <v>0</v>
      </c>
    </row>
    <row r="103" spans="1:4" ht="24" thickBot="1">
      <c r="A103" s="73" t="s">
        <v>14</v>
      </c>
      <c r="B103" s="74">
        <v>9568.3</v>
      </c>
      <c r="D103" s="75">
        <v>-1245.9</v>
      </c>
    </row>
  </sheetData>
  <sheetProtection/>
  <mergeCells count="5">
    <mergeCell ref="A1:F1"/>
    <mergeCell ref="A2:A5"/>
    <mergeCell ref="B2:B5"/>
    <mergeCell ref="D2:D5"/>
    <mergeCell ref="F2:F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73">
      <selection activeCell="J10" sqref="J10"/>
    </sheetView>
  </sheetViews>
  <sheetFormatPr defaultColWidth="9.00390625" defaultRowHeight="12.75"/>
  <cols>
    <col min="1" max="1" width="50.50390625" style="48" customWidth="1"/>
    <col min="2" max="2" width="15.375" style="49" customWidth="1"/>
    <col min="3" max="3" width="15.375" style="49" hidden="1" customWidth="1"/>
    <col min="4" max="4" width="17.00390625" style="35" customWidth="1"/>
    <col min="5" max="5" width="13.875" style="36" hidden="1" customWidth="1"/>
    <col min="6" max="6" width="13.625" style="36" customWidth="1"/>
    <col min="7" max="7" width="17.125" style="22" hidden="1" customWidth="1"/>
    <col min="8" max="16384" width="8.875" style="22" customWidth="1"/>
  </cols>
  <sheetData>
    <row r="1" spans="1:6" ht="39" customHeight="1" thickBot="1">
      <c r="A1" s="105" t="s">
        <v>169</v>
      </c>
      <c r="B1" s="105"/>
      <c r="C1" s="105"/>
      <c r="D1" s="105"/>
      <c r="E1" s="105"/>
      <c r="F1" s="105"/>
    </row>
    <row r="2" spans="1:6" ht="12.75" customHeight="1">
      <c r="A2" s="102" t="s">
        <v>15</v>
      </c>
      <c r="B2" s="123" t="s">
        <v>157</v>
      </c>
      <c r="C2" s="1"/>
      <c r="D2" s="109" t="s">
        <v>164</v>
      </c>
      <c r="E2" s="2"/>
      <c r="F2" s="112" t="s">
        <v>0</v>
      </c>
    </row>
    <row r="3" spans="1:6" ht="12.75" customHeight="1">
      <c r="A3" s="103"/>
      <c r="B3" s="124"/>
      <c r="C3" s="3"/>
      <c r="D3" s="110"/>
      <c r="E3" s="4"/>
      <c r="F3" s="113"/>
    </row>
    <row r="4" spans="1:6" ht="12.75">
      <c r="A4" s="103"/>
      <c r="B4" s="124"/>
      <c r="C4" s="3"/>
      <c r="D4" s="110"/>
      <c r="E4" s="4"/>
      <c r="F4" s="113"/>
    </row>
    <row r="5" spans="1:6" ht="26.25" customHeight="1">
      <c r="A5" s="104"/>
      <c r="B5" s="125"/>
      <c r="C5" s="5"/>
      <c r="D5" s="111"/>
      <c r="E5" s="6"/>
      <c r="F5" s="114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B9+B10+B11+B12</f>
        <v>242350</v>
      </c>
      <c r="C7" s="9"/>
      <c r="D7" s="9">
        <f>D9+D10+D11+D12+D13</f>
        <v>162949.30000000002</v>
      </c>
      <c r="E7" s="10"/>
      <c r="F7" s="11">
        <f aca="true" t="shared" si="0" ref="F7:F19">(D7/B7)*100</f>
        <v>67.23717763565092</v>
      </c>
    </row>
    <row r="8" spans="1:6" ht="15.75">
      <c r="A8" s="91" t="s">
        <v>124</v>
      </c>
      <c r="B8" s="61">
        <f>B9+B10+B11+B12+B13</f>
        <v>242350</v>
      </c>
      <c r="C8" s="61">
        <f>C9+C10+C11+C12+C13</f>
        <v>0</v>
      </c>
      <c r="D8" s="61">
        <f>D9+D10+D11+D12+D13</f>
        <v>162949.30000000002</v>
      </c>
      <c r="E8" s="93"/>
      <c r="F8" s="11">
        <f t="shared" si="0"/>
        <v>67.23717763565092</v>
      </c>
    </row>
    <row r="9" spans="1:6" ht="60" customHeight="1">
      <c r="A9" s="26" t="s">
        <v>50</v>
      </c>
      <c r="B9" s="12">
        <v>240532</v>
      </c>
      <c r="C9" s="12"/>
      <c r="D9" s="12">
        <v>161273</v>
      </c>
      <c r="E9" s="13"/>
      <c r="F9" s="13">
        <f t="shared" si="0"/>
        <v>67.04845924866547</v>
      </c>
    </row>
    <row r="10" spans="1:6" ht="93" customHeight="1">
      <c r="A10" s="26" t="s">
        <v>40</v>
      </c>
      <c r="B10" s="12">
        <v>100</v>
      </c>
      <c r="C10" s="12"/>
      <c r="D10" s="12">
        <v>-1.8</v>
      </c>
      <c r="E10" s="13"/>
      <c r="F10" s="13">
        <f t="shared" si="0"/>
        <v>-1.8000000000000003</v>
      </c>
    </row>
    <row r="11" spans="1:6" ht="36.75" customHeight="1">
      <c r="A11" s="26" t="s">
        <v>41</v>
      </c>
      <c r="B11" s="12">
        <v>1708</v>
      </c>
      <c r="C11" s="12"/>
      <c r="D11" s="12">
        <v>1678</v>
      </c>
      <c r="E11" s="13"/>
      <c r="F11" s="13">
        <f t="shared" si="0"/>
        <v>98.24355971896955</v>
      </c>
    </row>
    <row r="12" spans="1:6" ht="60">
      <c r="A12" s="26" t="s">
        <v>125</v>
      </c>
      <c r="B12" s="12">
        <v>10</v>
      </c>
      <c r="C12" s="12"/>
      <c r="D12" s="12">
        <v>0.1</v>
      </c>
      <c r="E12" s="13"/>
      <c r="F12" s="13">
        <f t="shared" si="0"/>
        <v>1</v>
      </c>
    </row>
    <row r="13" spans="1:6" ht="41.25" customHeight="1" hidden="1">
      <c r="A13" s="26" t="s">
        <v>126</v>
      </c>
      <c r="B13" s="12"/>
      <c r="C13" s="12"/>
      <c r="D13" s="12">
        <v>0</v>
      </c>
      <c r="E13" s="13"/>
      <c r="F13" s="13"/>
    </row>
    <row r="14" spans="1:6" ht="23.25">
      <c r="A14" s="25" t="s">
        <v>1</v>
      </c>
      <c r="B14" s="14">
        <f>B16+B17+B18+B19</f>
        <v>9824</v>
      </c>
      <c r="C14" s="14"/>
      <c r="D14" s="14">
        <f>D16+D17+D18+D19</f>
        <v>5629.5</v>
      </c>
      <c r="E14" s="15"/>
      <c r="F14" s="15">
        <f t="shared" si="0"/>
        <v>57.30354234527687</v>
      </c>
    </row>
    <row r="15" spans="1:6" ht="24">
      <c r="A15" s="91" t="s">
        <v>127</v>
      </c>
      <c r="B15" s="62">
        <f>B16+B17+B18+B19</f>
        <v>9824</v>
      </c>
      <c r="C15" s="62">
        <f>C16+C17+C18+C19</f>
        <v>0</v>
      </c>
      <c r="D15" s="62">
        <f>D16+D17+D18+D19</f>
        <v>5629.5</v>
      </c>
      <c r="E15" s="15"/>
      <c r="F15" s="15">
        <f t="shared" si="0"/>
        <v>57.30354234527687</v>
      </c>
    </row>
    <row r="16" spans="1:6" ht="48">
      <c r="A16" s="26" t="s">
        <v>2</v>
      </c>
      <c r="B16" s="12">
        <v>4490</v>
      </c>
      <c r="C16" s="12"/>
      <c r="D16" s="12">
        <v>2626.5</v>
      </c>
      <c r="E16" s="13"/>
      <c r="F16" s="13">
        <f t="shared" si="0"/>
        <v>58.496659242761694</v>
      </c>
    </row>
    <row r="17" spans="1:6" ht="74.25" customHeight="1">
      <c r="A17" s="26" t="s">
        <v>3</v>
      </c>
      <c r="B17" s="12">
        <v>20</v>
      </c>
      <c r="C17" s="12"/>
      <c r="D17" s="12">
        <v>17.9</v>
      </c>
      <c r="E17" s="13"/>
      <c r="F17" s="13">
        <f t="shared" si="0"/>
        <v>89.49999999999999</v>
      </c>
    </row>
    <row r="18" spans="1:6" ht="48">
      <c r="A18" s="26" t="s">
        <v>57</v>
      </c>
      <c r="B18" s="12">
        <v>6012</v>
      </c>
      <c r="C18" s="12"/>
      <c r="D18" s="12">
        <v>3475.9</v>
      </c>
      <c r="E18" s="13"/>
      <c r="F18" s="13">
        <f t="shared" si="0"/>
        <v>57.81603459747172</v>
      </c>
    </row>
    <row r="19" spans="1:6" ht="48">
      <c r="A19" s="26" t="s">
        <v>4</v>
      </c>
      <c r="B19" s="12">
        <v>-698</v>
      </c>
      <c r="C19" s="12"/>
      <c r="D19" s="12">
        <v>-490.8</v>
      </c>
      <c r="E19" s="13"/>
      <c r="F19" s="13">
        <f t="shared" si="0"/>
        <v>70.31518624641834</v>
      </c>
    </row>
    <row r="20" spans="1:6" ht="15">
      <c r="A20" s="25" t="s">
        <v>16</v>
      </c>
      <c r="B20" s="9">
        <f>B22+B23+B24+B21</f>
        <v>35301</v>
      </c>
      <c r="C20" s="9"/>
      <c r="D20" s="9">
        <f>D22+D23+D24+D21</f>
        <v>22529.199999999997</v>
      </c>
      <c r="E20" s="10"/>
      <c r="F20" s="11">
        <f>(D20/B20)*100</f>
        <v>63.820288377099786</v>
      </c>
    </row>
    <row r="21" spans="1:6" ht="24">
      <c r="A21" s="26" t="s">
        <v>128</v>
      </c>
      <c r="B21" s="12">
        <v>15320</v>
      </c>
      <c r="C21" s="12"/>
      <c r="D21" s="12">
        <v>10184.3</v>
      </c>
      <c r="E21" s="10"/>
      <c r="F21" s="18">
        <f>D21/B21*100</f>
        <v>66.47715404699738</v>
      </c>
    </row>
    <row r="22" spans="1:6" ht="24">
      <c r="A22" s="26" t="s">
        <v>26</v>
      </c>
      <c r="B22" s="12">
        <v>19572</v>
      </c>
      <c r="C22" s="12"/>
      <c r="D22" s="12">
        <v>12028.4</v>
      </c>
      <c r="E22" s="13"/>
      <c r="F22" s="13">
        <f>(D22/B22)*100</f>
        <v>61.45718373186184</v>
      </c>
    </row>
    <row r="23" spans="1:6" ht="12.75">
      <c r="A23" s="26" t="s">
        <v>42</v>
      </c>
      <c r="B23" s="12">
        <v>8</v>
      </c>
      <c r="C23" s="12"/>
      <c r="D23" s="12">
        <v>-9.2</v>
      </c>
      <c r="E23" s="13"/>
      <c r="F23" s="13">
        <v>0</v>
      </c>
    </row>
    <row r="24" spans="1:6" ht="25.5" customHeight="1">
      <c r="A24" s="26" t="s">
        <v>60</v>
      </c>
      <c r="B24" s="12">
        <v>401</v>
      </c>
      <c r="C24" s="12"/>
      <c r="D24" s="12">
        <v>325.7</v>
      </c>
      <c r="E24" s="13"/>
      <c r="F24" s="13">
        <f>(D24/B24)*100</f>
        <v>81.2219451371571</v>
      </c>
    </row>
    <row r="25" spans="1:6" ht="15">
      <c r="A25" s="25" t="s">
        <v>17</v>
      </c>
      <c r="B25" s="9">
        <f>B26+B28+B27</f>
        <v>25579</v>
      </c>
      <c r="C25" s="9"/>
      <c r="D25" s="9">
        <f>D26+D28+D27</f>
        <v>12263.199999999999</v>
      </c>
      <c r="E25" s="10"/>
      <c r="F25" s="10">
        <f>(D25/B25)*100</f>
        <v>47.942452793307005</v>
      </c>
    </row>
    <row r="26" spans="1:6" ht="15" customHeight="1">
      <c r="A26" s="26" t="s">
        <v>61</v>
      </c>
      <c r="B26" s="12">
        <v>4050</v>
      </c>
      <c r="C26" s="12"/>
      <c r="D26" s="12">
        <v>2267</v>
      </c>
      <c r="E26" s="13"/>
      <c r="F26" s="13">
        <f>(D26/B26)*100</f>
        <v>55.97530864197531</v>
      </c>
    </row>
    <row r="27" spans="1:6" ht="12.75">
      <c r="A27" s="26" t="s">
        <v>5</v>
      </c>
      <c r="B27" s="12">
        <v>1401</v>
      </c>
      <c r="C27" s="12"/>
      <c r="D27" s="12">
        <v>437.9</v>
      </c>
      <c r="E27" s="13"/>
      <c r="F27" s="13">
        <f>(D27/B27)*100</f>
        <v>31.256245538900785</v>
      </c>
    </row>
    <row r="28" spans="1:6" ht="13.5" customHeight="1">
      <c r="A28" s="27" t="s">
        <v>18</v>
      </c>
      <c r="B28" s="12">
        <v>20128</v>
      </c>
      <c r="C28" s="12"/>
      <c r="D28" s="12">
        <v>9558.3</v>
      </c>
      <c r="E28" s="13"/>
      <c r="F28" s="13">
        <f>(D28/B28)*100</f>
        <v>47.48757949125596</v>
      </c>
    </row>
    <row r="29" spans="1:6" ht="15">
      <c r="A29" s="25" t="s">
        <v>19</v>
      </c>
      <c r="B29" s="9">
        <f>B30+B32+B31</f>
        <v>6210</v>
      </c>
      <c r="C29" s="9">
        <f>C30+C32</f>
        <v>0</v>
      </c>
      <c r="D29" s="9">
        <f>D30+D32+D31</f>
        <v>5792.1</v>
      </c>
      <c r="E29" s="10">
        <f>E30+E32</f>
        <v>0</v>
      </c>
      <c r="F29" s="10">
        <f>F30</f>
        <v>93.27053140096619</v>
      </c>
    </row>
    <row r="30" spans="1:6" ht="64.5" customHeight="1">
      <c r="A30" s="28" t="s">
        <v>62</v>
      </c>
      <c r="B30" s="12">
        <v>6210</v>
      </c>
      <c r="C30" s="12"/>
      <c r="D30" s="12">
        <v>5792.1</v>
      </c>
      <c r="E30" s="13"/>
      <c r="F30" s="13">
        <f>(D30/B30)*100</f>
        <v>93.27053140096619</v>
      </c>
    </row>
    <row r="31" spans="1:6" ht="64.5" customHeight="1" hidden="1">
      <c r="A31" s="26" t="s">
        <v>98</v>
      </c>
      <c r="B31" s="12">
        <v>0</v>
      </c>
      <c r="C31" s="12"/>
      <c r="D31" s="12">
        <v>0</v>
      </c>
      <c r="E31" s="13"/>
      <c r="F31" s="13" t="e">
        <f>(D31/B31)*100</f>
        <v>#DIV/0!</v>
      </c>
    </row>
    <row r="32" spans="1:6" ht="64.5" customHeight="1" hidden="1">
      <c r="A32" s="28" t="s">
        <v>85</v>
      </c>
      <c r="B32" s="12">
        <v>0</v>
      </c>
      <c r="C32" s="12"/>
      <c r="D32" s="12">
        <v>0</v>
      </c>
      <c r="E32" s="13"/>
      <c r="F32" s="13" t="e">
        <f>(D32/B32)*100</f>
        <v>#DIV/0!</v>
      </c>
    </row>
    <row r="33" spans="1:6" ht="24" customHeight="1">
      <c r="A33" s="28" t="s">
        <v>129</v>
      </c>
      <c r="B33" s="14">
        <f>B34</f>
        <v>0</v>
      </c>
      <c r="C33" s="14"/>
      <c r="D33" s="14">
        <f>D34</f>
        <v>0</v>
      </c>
      <c r="E33" s="15"/>
      <c r="F33" s="13">
        <v>0</v>
      </c>
    </row>
    <row r="34" spans="1:6" ht="30" customHeight="1">
      <c r="A34" s="27" t="s">
        <v>130</v>
      </c>
      <c r="B34" s="12">
        <v>0</v>
      </c>
      <c r="C34" s="12"/>
      <c r="D34" s="12">
        <v>0</v>
      </c>
      <c r="E34" s="13"/>
      <c r="F34" s="13">
        <v>0</v>
      </c>
    </row>
    <row r="35" spans="1:6" ht="24">
      <c r="A35" s="25" t="s">
        <v>27</v>
      </c>
      <c r="B35" s="9">
        <f>B36+B37+B38</f>
        <v>24984</v>
      </c>
      <c r="C35" s="9"/>
      <c r="D35" s="9">
        <f>D36+D37+D38</f>
        <v>16308.800000000001</v>
      </c>
      <c r="E35" s="10"/>
      <c r="F35" s="10">
        <f>(D35/B35)*100</f>
        <v>65.27697726544989</v>
      </c>
    </row>
    <row r="36" spans="1:6" ht="69.75" customHeight="1">
      <c r="A36" s="26" t="s">
        <v>43</v>
      </c>
      <c r="B36" s="12">
        <v>23484</v>
      </c>
      <c r="C36" s="12"/>
      <c r="D36" s="12">
        <v>15072.6</v>
      </c>
      <c r="E36" s="13"/>
      <c r="F36" s="13">
        <f>(D36/B36)*100</f>
        <v>64.18242207460398</v>
      </c>
    </row>
    <row r="37" spans="1:6" ht="24.75" customHeight="1" hidden="1">
      <c r="A37" s="27" t="s">
        <v>64</v>
      </c>
      <c r="B37" s="12">
        <v>0</v>
      </c>
      <c r="C37" s="12"/>
      <c r="D37" s="12">
        <v>0</v>
      </c>
      <c r="E37" s="13"/>
      <c r="F37" s="13">
        <v>0</v>
      </c>
    </row>
    <row r="38" spans="1:6" ht="69" customHeight="1">
      <c r="A38" s="26" t="s">
        <v>65</v>
      </c>
      <c r="B38" s="12">
        <v>1500</v>
      </c>
      <c r="C38" s="12"/>
      <c r="D38" s="12">
        <v>1236.2</v>
      </c>
      <c r="E38" s="13"/>
      <c r="F38" s="13">
        <f>D38/B38*100</f>
        <v>82.41333333333334</v>
      </c>
    </row>
    <row r="39" spans="1:6" ht="15">
      <c r="A39" s="25" t="s">
        <v>28</v>
      </c>
      <c r="B39" s="9">
        <f>B40</f>
        <v>2947</v>
      </c>
      <c r="C39" s="9"/>
      <c r="D39" s="9">
        <f>D40</f>
        <v>1797</v>
      </c>
      <c r="E39" s="10"/>
      <c r="F39" s="10">
        <f>(D39/B39)*100</f>
        <v>60.977265015269765</v>
      </c>
    </row>
    <row r="40" spans="1:6" ht="12.75" customHeight="1">
      <c r="A40" s="26" t="s">
        <v>49</v>
      </c>
      <c r="B40" s="12">
        <v>2947</v>
      </c>
      <c r="C40" s="12"/>
      <c r="D40" s="12">
        <v>1797</v>
      </c>
      <c r="E40" s="13"/>
      <c r="F40" s="13">
        <f>(D40/B40)*100</f>
        <v>60.977265015269765</v>
      </c>
    </row>
    <row r="41" spans="1:6" ht="24">
      <c r="A41" s="25" t="s">
        <v>131</v>
      </c>
      <c r="B41" s="9">
        <f>B42+B43</f>
        <v>1525</v>
      </c>
      <c r="C41" s="9"/>
      <c r="D41" s="9">
        <f>D42+D43</f>
        <v>744.8</v>
      </c>
      <c r="E41" s="10"/>
      <c r="F41" s="10">
        <f>D41/B41*100</f>
        <v>48.83934426229508</v>
      </c>
    </row>
    <row r="42" spans="1:6" ht="18" customHeight="1">
      <c r="A42" s="27" t="s">
        <v>66</v>
      </c>
      <c r="B42" s="17">
        <v>35</v>
      </c>
      <c r="C42" s="17"/>
      <c r="D42" s="17">
        <v>8.9</v>
      </c>
      <c r="E42" s="18"/>
      <c r="F42" s="18">
        <f>D42/B42*100</f>
        <v>25.428571428571427</v>
      </c>
    </row>
    <row r="43" spans="1:6" ht="15" customHeight="1">
      <c r="A43" s="26" t="s">
        <v>67</v>
      </c>
      <c r="B43" s="17">
        <v>1490</v>
      </c>
      <c r="C43" s="17"/>
      <c r="D43" s="17">
        <v>735.9</v>
      </c>
      <c r="E43" s="18"/>
      <c r="F43" s="18">
        <f>D43/B43*100</f>
        <v>49.38926174496644</v>
      </c>
    </row>
    <row r="44" spans="1:6" ht="24">
      <c r="A44" s="25" t="s">
        <v>35</v>
      </c>
      <c r="B44" s="9">
        <f>B45+B46+B47</f>
        <v>913</v>
      </c>
      <c r="C44" s="9"/>
      <c r="D44" s="9">
        <f>D45+D46+D47</f>
        <v>823.9000000000001</v>
      </c>
      <c r="E44" s="10"/>
      <c r="F44" s="10">
        <f>(D44/B44)*100</f>
        <v>90.2409638554217</v>
      </c>
    </row>
    <row r="45" spans="1:6" ht="21" customHeight="1">
      <c r="A45" s="26" t="s">
        <v>68</v>
      </c>
      <c r="B45" s="17">
        <v>56</v>
      </c>
      <c r="C45" s="17"/>
      <c r="D45" s="17">
        <v>36.5</v>
      </c>
      <c r="E45" s="18"/>
      <c r="F45" s="18">
        <f>D45/B45*100</f>
        <v>65.17857142857143</v>
      </c>
    </row>
    <row r="46" spans="1:6" ht="74.25" customHeight="1">
      <c r="A46" s="30" t="s">
        <v>69</v>
      </c>
      <c r="B46" s="17">
        <v>167</v>
      </c>
      <c r="C46" s="17"/>
      <c r="D46" s="17">
        <v>125.7</v>
      </c>
      <c r="E46" s="18"/>
      <c r="F46" s="18">
        <f>D46/B46*100</f>
        <v>75.26946107784431</v>
      </c>
    </row>
    <row r="47" spans="1:6" ht="30" customHeight="1">
      <c r="A47" s="26" t="s">
        <v>70</v>
      </c>
      <c r="B47" s="17">
        <v>690</v>
      </c>
      <c r="C47" s="17"/>
      <c r="D47" s="17">
        <v>661.7</v>
      </c>
      <c r="E47" s="18"/>
      <c r="F47" s="18">
        <f>D47/B47*100</f>
        <v>95.89855072463769</v>
      </c>
    </row>
    <row r="48" spans="1:6" ht="15">
      <c r="A48" s="25" t="s">
        <v>132</v>
      </c>
      <c r="B48" s="9">
        <f>B49+B60+B61+B62</f>
        <v>1377</v>
      </c>
      <c r="C48" s="9">
        <f>C49+C60+C61</f>
        <v>0</v>
      </c>
      <c r="D48" s="9">
        <f>D49+D60+D61+D62</f>
        <v>1174.6</v>
      </c>
      <c r="E48" s="10"/>
      <c r="F48" s="10">
        <f>(D48/B48)*100</f>
        <v>85.30137981118374</v>
      </c>
    </row>
    <row r="49" spans="1:6" ht="33.75" customHeight="1">
      <c r="A49" s="91" t="s">
        <v>133</v>
      </c>
      <c r="B49" s="61">
        <f>B50+B51+B52+B53+B54+B55+B56+B57+B58+B59</f>
        <v>131</v>
      </c>
      <c r="C49" s="61">
        <f>C50+C51+C52+C53+C55++C58+C59</f>
        <v>0</v>
      </c>
      <c r="D49" s="61">
        <f>D50+D51+D52+D53+D55++D58+D59+D54+D56+D57</f>
        <v>99.6</v>
      </c>
      <c r="E49" s="91">
        <v>51</v>
      </c>
      <c r="F49" s="10">
        <f>(D49/B49)*100</f>
        <v>76.03053435114504</v>
      </c>
    </row>
    <row r="50" spans="1:6" ht="47.25" customHeight="1">
      <c r="A50" s="26" t="s">
        <v>134</v>
      </c>
      <c r="B50" s="17">
        <v>5</v>
      </c>
      <c r="C50" s="17"/>
      <c r="D50" s="17">
        <v>2.9</v>
      </c>
      <c r="E50" s="19">
        <v>22</v>
      </c>
      <c r="F50" s="18">
        <v>0</v>
      </c>
    </row>
    <row r="51" spans="1:6" ht="48" customHeight="1">
      <c r="A51" s="26" t="s">
        <v>135</v>
      </c>
      <c r="B51" s="17">
        <v>13</v>
      </c>
      <c r="C51" s="17"/>
      <c r="D51" s="17">
        <v>3.7</v>
      </c>
      <c r="E51" s="19">
        <v>71</v>
      </c>
      <c r="F51" s="18">
        <f>(D51/B51)*100</f>
        <v>28.46153846153846</v>
      </c>
    </row>
    <row r="52" spans="1:6" ht="24" customHeight="1">
      <c r="A52" s="26" t="s">
        <v>136</v>
      </c>
      <c r="B52" s="17">
        <v>3</v>
      </c>
      <c r="C52" s="17"/>
      <c r="D52" s="17">
        <v>1.8</v>
      </c>
      <c r="E52" s="19">
        <v>0</v>
      </c>
      <c r="F52" s="18">
        <v>0</v>
      </c>
    </row>
    <row r="53" spans="1:6" ht="57" customHeight="1">
      <c r="A53" s="26" t="s">
        <v>137</v>
      </c>
      <c r="B53" s="17">
        <v>2</v>
      </c>
      <c r="C53" s="17"/>
      <c r="D53" s="17">
        <v>1.5</v>
      </c>
      <c r="E53" s="19">
        <v>121.2</v>
      </c>
      <c r="F53" s="18">
        <f aca="true" t="shared" si="1" ref="F53:F73">D53/B53*100</f>
        <v>75</v>
      </c>
    </row>
    <row r="54" spans="1:6" ht="88.5" customHeight="1">
      <c r="A54" s="26" t="s">
        <v>152</v>
      </c>
      <c r="B54" s="17">
        <v>7</v>
      </c>
      <c r="C54" s="17"/>
      <c r="D54" s="17">
        <v>4.8</v>
      </c>
      <c r="E54" s="19"/>
      <c r="F54" s="18"/>
    </row>
    <row r="55" spans="1:6" ht="98.25" customHeight="1">
      <c r="A55" s="26" t="s">
        <v>160</v>
      </c>
      <c r="B55" s="17">
        <v>16</v>
      </c>
      <c r="C55" s="17"/>
      <c r="D55" s="17">
        <v>14</v>
      </c>
      <c r="E55" s="19">
        <v>887.3</v>
      </c>
      <c r="F55" s="18">
        <f t="shared" si="1"/>
        <v>87.5</v>
      </c>
    </row>
    <row r="56" spans="1:6" ht="63.75" customHeight="1">
      <c r="A56" s="26" t="s">
        <v>153</v>
      </c>
      <c r="B56" s="17">
        <v>2</v>
      </c>
      <c r="C56" s="17"/>
      <c r="D56" s="17">
        <v>0.5</v>
      </c>
      <c r="E56" s="19"/>
      <c r="F56" s="18"/>
    </row>
    <row r="57" spans="1:6" ht="69.75" customHeight="1">
      <c r="A57" s="26" t="s">
        <v>154</v>
      </c>
      <c r="B57" s="17">
        <v>11</v>
      </c>
      <c r="C57" s="17"/>
      <c r="D57" s="17">
        <v>9.8</v>
      </c>
      <c r="E57" s="19"/>
      <c r="F57" s="18"/>
    </row>
    <row r="58" spans="1:6" ht="51" customHeight="1">
      <c r="A58" s="26" t="s">
        <v>139</v>
      </c>
      <c r="B58" s="17">
        <v>0</v>
      </c>
      <c r="C58" s="17"/>
      <c r="D58" s="17">
        <v>0</v>
      </c>
      <c r="E58" s="19">
        <v>347.5</v>
      </c>
      <c r="F58" s="18" t="e">
        <f t="shared" si="1"/>
        <v>#DIV/0!</v>
      </c>
    </row>
    <row r="59" spans="1:6" ht="54" customHeight="1">
      <c r="A59" s="27" t="s">
        <v>140</v>
      </c>
      <c r="B59" s="17">
        <v>72</v>
      </c>
      <c r="C59" s="17"/>
      <c r="D59" s="17">
        <v>60.6</v>
      </c>
      <c r="E59" s="19">
        <v>87.6</v>
      </c>
      <c r="F59" s="18">
        <f t="shared" si="1"/>
        <v>84.16666666666667</v>
      </c>
    </row>
    <row r="60" spans="1:6" ht="32.25" customHeight="1">
      <c r="A60" s="26" t="s">
        <v>141</v>
      </c>
      <c r="B60" s="17">
        <v>58</v>
      </c>
      <c r="C60" s="17"/>
      <c r="D60" s="17">
        <v>69.4</v>
      </c>
      <c r="E60" s="19">
        <v>221.8</v>
      </c>
      <c r="F60" s="18">
        <f t="shared" si="1"/>
        <v>119.65517241379311</v>
      </c>
    </row>
    <row r="61" spans="1:6" ht="26.25" customHeight="1">
      <c r="A61" s="26" t="s">
        <v>142</v>
      </c>
      <c r="B61" s="17">
        <v>1178</v>
      </c>
      <c r="C61" s="17"/>
      <c r="D61" s="17">
        <v>1000.1</v>
      </c>
      <c r="E61" s="19">
        <v>68.4</v>
      </c>
      <c r="F61" s="18">
        <f t="shared" si="1"/>
        <v>84.8981324278438</v>
      </c>
    </row>
    <row r="62" spans="1:6" ht="75" customHeight="1">
      <c r="A62" s="26" t="s">
        <v>161</v>
      </c>
      <c r="B62" s="17">
        <v>10</v>
      </c>
      <c r="C62" s="17"/>
      <c r="D62" s="17">
        <v>5.5</v>
      </c>
      <c r="E62" s="17">
        <v>3536.16</v>
      </c>
      <c r="F62" s="18">
        <f t="shared" si="1"/>
        <v>55.00000000000001</v>
      </c>
    </row>
    <row r="63" spans="1:6" ht="18" customHeight="1">
      <c r="A63" s="25" t="s">
        <v>78</v>
      </c>
      <c r="B63" s="9">
        <v>564</v>
      </c>
      <c r="C63" s="9"/>
      <c r="D63" s="9">
        <v>515.6</v>
      </c>
      <c r="E63" s="10"/>
      <c r="F63" s="18">
        <f t="shared" si="1"/>
        <v>91.41843971631207</v>
      </c>
    </row>
    <row r="64" spans="1:6" ht="15">
      <c r="A64" s="25" t="s">
        <v>51</v>
      </c>
      <c r="B64" s="9">
        <f>B7+B14+B20+B25+B29+B35+B39+B41+B44+B48+B63+B33</f>
        <v>351574</v>
      </c>
      <c r="C64" s="9"/>
      <c r="D64" s="9">
        <f>D7+D14+D20+D25+D29+D35+D39+D41+D44+D48+D63+D33</f>
        <v>230528</v>
      </c>
      <c r="E64" s="10"/>
      <c r="F64" s="10">
        <f t="shared" si="1"/>
        <v>65.5702640126972</v>
      </c>
    </row>
    <row r="65" spans="1:6" ht="15">
      <c r="A65" s="25" t="s">
        <v>32</v>
      </c>
      <c r="B65" s="9">
        <f>B66+B73+B74+B75</f>
        <v>1421538.9</v>
      </c>
      <c r="C65" s="9">
        <f>C66+C73+C74+C75</f>
        <v>0</v>
      </c>
      <c r="D65" s="9">
        <f>D66+D73+D74+D75</f>
        <v>902502.2</v>
      </c>
      <c r="E65" s="10"/>
      <c r="F65" s="10">
        <f t="shared" si="1"/>
        <v>63.487689292217055</v>
      </c>
    </row>
    <row r="66" spans="1:6" ht="24.75" customHeight="1">
      <c r="A66" s="31" t="s">
        <v>79</v>
      </c>
      <c r="B66" s="9">
        <f>B67+B70+B71+B72</f>
        <v>1413772.2</v>
      </c>
      <c r="C66" s="9">
        <f>C67+C70+C71+C72</f>
        <v>0</v>
      </c>
      <c r="D66" s="9">
        <f>D67+D70+D71+D72</f>
        <v>895182.2999999999</v>
      </c>
      <c r="E66" s="10"/>
      <c r="F66" s="10">
        <f t="shared" si="1"/>
        <v>63.31870862929685</v>
      </c>
    </row>
    <row r="67" spans="1:6" ht="24.75" customHeight="1">
      <c r="A67" s="26" t="s">
        <v>80</v>
      </c>
      <c r="B67" s="9">
        <f>B68+B69</f>
        <v>497965</v>
      </c>
      <c r="C67" s="9">
        <f>C68+C69</f>
        <v>0</v>
      </c>
      <c r="D67" s="9">
        <f>D68+D69</f>
        <v>348288.5</v>
      </c>
      <c r="E67" s="20">
        <f>E68</f>
        <v>0</v>
      </c>
      <c r="F67" s="20">
        <f>F68</f>
        <v>67.8090824040519</v>
      </c>
    </row>
    <row r="68" spans="1:6" ht="24.75" customHeight="1">
      <c r="A68" s="26" t="s">
        <v>86</v>
      </c>
      <c r="B68" s="16">
        <v>464965</v>
      </c>
      <c r="C68" s="16"/>
      <c r="D68" s="16">
        <v>315288.5</v>
      </c>
      <c r="E68" s="21"/>
      <c r="F68" s="21">
        <f>D68/B68*100</f>
        <v>67.8090824040519</v>
      </c>
    </row>
    <row r="69" spans="1:6" ht="24.75" customHeight="1" hidden="1">
      <c r="A69" s="26" t="s">
        <v>143</v>
      </c>
      <c r="B69" s="63">
        <v>33000</v>
      </c>
      <c r="C69" s="63"/>
      <c r="D69" s="63">
        <v>33000</v>
      </c>
      <c r="E69" s="63"/>
      <c r="F69" s="21">
        <f>D69/B69*100</f>
        <v>100</v>
      </c>
    </row>
    <row r="70" spans="1:6" ht="28.5" customHeight="1">
      <c r="A70" s="26" t="s">
        <v>53</v>
      </c>
      <c r="B70" s="16">
        <v>177066.4</v>
      </c>
      <c r="C70" s="16"/>
      <c r="D70" s="16">
        <v>92147.6</v>
      </c>
      <c r="E70" s="21"/>
      <c r="F70" s="21">
        <f t="shared" si="1"/>
        <v>52.04126813443997</v>
      </c>
    </row>
    <row r="71" spans="1:6" ht="21.75" customHeight="1">
      <c r="A71" s="26" t="s">
        <v>81</v>
      </c>
      <c r="B71" s="16">
        <v>713087.4</v>
      </c>
      <c r="C71" s="16"/>
      <c r="D71" s="16">
        <v>441453.1</v>
      </c>
      <c r="E71" s="21"/>
      <c r="F71" s="21">
        <f t="shared" si="1"/>
        <v>61.90729214960186</v>
      </c>
    </row>
    <row r="72" spans="1:6" ht="15">
      <c r="A72" s="26" t="s">
        <v>34</v>
      </c>
      <c r="B72" s="16">
        <v>25653.4</v>
      </c>
      <c r="C72" s="16"/>
      <c r="D72" s="16">
        <v>13293.1</v>
      </c>
      <c r="E72" s="21"/>
      <c r="F72" s="21">
        <f t="shared" si="1"/>
        <v>51.818082593340456</v>
      </c>
    </row>
    <row r="73" spans="1:6" ht="15">
      <c r="A73" s="26" t="s">
        <v>87</v>
      </c>
      <c r="B73" s="16">
        <v>7766.7</v>
      </c>
      <c r="C73" s="16"/>
      <c r="D73" s="16">
        <v>7466.6</v>
      </c>
      <c r="E73" s="21"/>
      <c r="F73" s="21">
        <f t="shared" si="1"/>
        <v>96.13606808554471</v>
      </c>
    </row>
    <row r="74" spans="1:6" ht="59.25" customHeight="1">
      <c r="A74" s="26" t="s">
        <v>54</v>
      </c>
      <c r="B74" s="16"/>
      <c r="C74" s="16"/>
      <c r="D74" s="16"/>
      <c r="E74" s="21"/>
      <c r="F74" s="21"/>
    </row>
    <row r="75" spans="1:7" ht="35.25" customHeight="1">
      <c r="A75" s="26" t="s">
        <v>56</v>
      </c>
      <c r="B75" s="16"/>
      <c r="C75" s="16"/>
      <c r="D75" s="16">
        <v>-146.7</v>
      </c>
      <c r="E75" s="21"/>
      <c r="F75" s="21"/>
      <c r="G75" s="92"/>
    </row>
    <row r="76" spans="1:7" ht="15">
      <c r="A76" s="25" t="s">
        <v>20</v>
      </c>
      <c r="B76" s="9">
        <f>B64+B65</f>
        <v>1773112.9</v>
      </c>
      <c r="C76" s="9"/>
      <c r="D76" s="9">
        <f>D64+D65</f>
        <v>1133030.2</v>
      </c>
      <c r="E76" s="10"/>
      <c r="F76" s="10">
        <f>D76/B76*100</f>
        <v>63.90062358691316</v>
      </c>
      <c r="G76" s="92"/>
    </row>
    <row r="77" spans="1:7" ht="15">
      <c r="A77" s="25" t="s">
        <v>21</v>
      </c>
      <c r="B77" s="9"/>
      <c r="C77" s="9"/>
      <c r="D77" s="9"/>
      <c r="E77" s="10"/>
      <c r="F77" s="10"/>
      <c r="G77" s="92"/>
    </row>
    <row r="78" spans="1:7" ht="13.5">
      <c r="A78" s="26" t="s">
        <v>29</v>
      </c>
      <c r="B78" s="17">
        <v>77213.2</v>
      </c>
      <c r="C78" s="17"/>
      <c r="D78" s="17">
        <v>49340.9</v>
      </c>
      <c r="E78" s="18"/>
      <c r="F78" s="18">
        <f>(D78/B78)*100</f>
        <v>63.902156626069115</v>
      </c>
      <c r="G78" s="92">
        <v>24034143.81</v>
      </c>
    </row>
    <row r="79" spans="1:7" ht="13.5" hidden="1">
      <c r="A79" s="26" t="s">
        <v>33</v>
      </c>
      <c r="B79" s="17">
        <v>0</v>
      </c>
      <c r="C79" s="17"/>
      <c r="D79" s="17">
        <v>0</v>
      </c>
      <c r="E79" s="18"/>
      <c r="F79" s="18" t="e">
        <f>D79/B79*100</f>
        <v>#DIV/0!</v>
      </c>
      <c r="G79" s="92"/>
    </row>
    <row r="80" spans="1:7" ht="13.5">
      <c r="A80" s="26" t="s">
        <v>30</v>
      </c>
      <c r="B80" s="17">
        <v>11407.3</v>
      </c>
      <c r="C80" s="17"/>
      <c r="D80" s="17">
        <v>6887.1</v>
      </c>
      <c r="E80" s="18"/>
      <c r="F80" s="18">
        <f aca="true" t="shared" si="2" ref="F80:F90">(D80/B80)*100</f>
        <v>60.37449703260194</v>
      </c>
      <c r="G80" s="92">
        <v>3203513.93</v>
      </c>
    </row>
    <row r="81" spans="1:7" ht="13.5">
      <c r="A81" s="26" t="s">
        <v>31</v>
      </c>
      <c r="B81" s="17">
        <v>135130</v>
      </c>
      <c r="C81" s="17"/>
      <c r="D81" s="17">
        <v>60210.9</v>
      </c>
      <c r="E81" s="18"/>
      <c r="F81" s="18">
        <f t="shared" si="2"/>
        <v>44.5577591948494</v>
      </c>
      <c r="G81" s="92">
        <v>24041382.07</v>
      </c>
    </row>
    <row r="82" spans="1:7" ht="13.5">
      <c r="A82" s="26" t="s">
        <v>39</v>
      </c>
      <c r="B82" s="17">
        <v>299627.8</v>
      </c>
      <c r="C82" s="17"/>
      <c r="D82" s="17">
        <v>218729.1</v>
      </c>
      <c r="E82" s="18"/>
      <c r="F82" s="18">
        <f t="shared" si="2"/>
        <v>73.0002690004065</v>
      </c>
      <c r="G82" s="92">
        <v>57517632.49</v>
      </c>
    </row>
    <row r="83" spans="1:7" ht="13.5">
      <c r="A83" s="26" t="s">
        <v>22</v>
      </c>
      <c r="B83" s="17">
        <v>945811.7</v>
      </c>
      <c r="C83" s="17"/>
      <c r="D83" s="17">
        <v>621428.3</v>
      </c>
      <c r="E83" s="18"/>
      <c r="F83" s="18">
        <f t="shared" si="2"/>
        <v>65.70317326376912</v>
      </c>
      <c r="G83" s="92">
        <v>315732559.14</v>
      </c>
    </row>
    <row r="84" spans="1:7" ht="13.5">
      <c r="A84" s="26" t="s">
        <v>144</v>
      </c>
      <c r="B84" s="17">
        <v>95584.7</v>
      </c>
      <c r="C84" s="17"/>
      <c r="D84" s="17">
        <v>63681.8</v>
      </c>
      <c r="E84" s="18"/>
      <c r="F84" s="18">
        <f t="shared" si="2"/>
        <v>66.6234240417138</v>
      </c>
      <c r="G84" s="92">
        <v>31226629.01</v>
      </c>
    </row>
    <row r="85" spans="1:7" ht="13.5" hidden="1">
      <c r="A85" s="26" t="s">
        <v>37</v>
      </c>
      <c r="B85" s="17"/>
      <c r="C85" s="17"/>
      <c r="D85" s="17"/>
      <c r="E85" s="18"/>
      <c r="F85" s="18"/>
      <c r="G85" s="92"/>
    </row>
    <row r="86" spans="1:7" ht="13.5" hidden="1">
      <c r="A86" s="26" t="s">
        <v>37</v>
      </c>
      <c r="B86" s="17">
        <v>0</v>
      </c>
      <c r="C86" s="17"/>
      <c r="D86" s="17">
        <v>0</v>
      </c>
      <c r="E86" s="18"/>
      <c r="F86" s="18"/>
      <c r="G86" s="92"/>
    </row>
    <row r="87" spans="1:7" ht="13.5">
      <c r="A87" s="26" t="s">
        <v>23</v>
      </c>
      <c r="B87" s="17">
        <v>240879.7</v>
      </c>
      <c r="C87" s="17"/>
      <c r="D87" s="17">
        <v>136679.4</v>
      </c>
      <c r="E87" s="18"/>
      <c r="F87" s="18">
        <f t="shared" si="2"/>
        <v>56.74176777868786</v>
      </c>
      <c r="G87" s="92">
        <v>66920121.97</v>
      </c>
    </row>
    <row r="88" spans="1:7" ht="13.5">
      <c r="A88" s="26" t="s">
        <v>46</v>
      </c>
      <c r="B88" s="17">
        <v>43690.4</v>
      </c>
      <c r="C88" s="17"/>
      <c r="D88" s="17">
        <v>28254.5</v>
      </c>
      <c r="E88" s="18"/>
      <c r="F88" s="18">
        <f t="shared" si="2"/>
        <v>64.66981304817534</v>
      </c>
      <c r="G88" s="92">
        <v>12309958.67</v>
      </c>
    </row>
    <row r="89" spans="1:7" ht="13.5">
      <c r="A89" s="26" t="s">
        <v>47</v>
      </c>
      <c r="B89" s="17">
        <v>9991.3</v>
      </c>
      <c r="C89" s="17"/>
      <c r="D89" s="17">
        <v>6390.4</v>
      </c>
      <c r="E89" s="18"/>
      <c r="F89" s="18">
        <f t="shared" si="2"/>
        <v>63.95964489105522</v>
      </c>
      <c r="G89" s="92">
        <v>3029013.02</v>
      </c>
    </row>
    <row r="90" spans="1:7" ht="13.5">
      <c r="A90" s="26" t="s">
        <v>48</v>
      </c>
      <c r="B90" s="17">
        <v>16</v>
      </c>
      <c r="C90" s="17"/>
      <c r="D90" s="17">
        <v>10</v>
      </c>
      <c r="E90" s="18"/>
      <c r="F90" s="18">
        <f t="shared" si="2"/>
        <v>62.5</v>
      </c>
      <c r="G90" s="92">
        <v>4669.62</v>
      </c>
    </row>
    <row r="91" spans="1:7" ht="15">
      <c r="A91" s="25" t="s">
        <v>24</v>
      </c>
      <c r="B91" s="9">
        <f>SUM(B78:B90)</f>
        <v>1859352.0999999999</v>
      </c>
      <c r="C91" s="9">
        <f>SUM(C78:C90)</f>
        <v>0</v>
      </c>
      <c r="D91" s="9">
        <f>SUM(D78:D90)</f>
        <v>1191612.4</v>
      </c>
      <c r="E91" s="10">
        <f>SUM(E78:E90)</f>
        <v>0</v>
      </c>
      <c r="F91" s="10">
        <f>D91/B91*100</f>
        <v>64.08750661050159</v>
      </c>
      <c r="G91" s="92">
        <f>SUM(G78:G90)</f>
        <v>538019623.73</v>
      </c>
    </row>
    <row r="92" spans="1:7" ht="15">
      <c r="A92" s="50"/>
      <c r="B92" s="51"/>
      <c r="C92" s="51"/>
      <c r="D92" s="52"/>
      <c r="E92" s="53"/>
      <c r="F92" s="53"/>
      <c r="G92" s="92"/>
    </row>
    <row r="93" ht="13.5" thickBot="1"/>
    <row r="94" spans="1:4" ht="23.25">
      <c r="A94" s="64" t="s">
        <v>7</v>
      </c>
      <c r="B94" s="65">
        <f>B91-B76</f>
        <v>86239.19999999995</v>
      </c>
      <c r="D94" s="65">
        <f>D91-D76</f>
        <v>58582.19999999995</v>
      </c>
    </row>
    <row r="95" spans="1:4" ht="13.5">
      <c r="A95" s="67" t="s">
        <v>8</v>
      </c>
      <c r="B95" s="38">
        <f>B96+B99</f>
        <v>9370.9</v>
      </c>
      <c r="D95" s="68">
        <f>D96+D99</f>
        <v>61462</v>
      </c>
    </row>
    <row r="96" spans="1:4" ht="13.5">
      <c r="A96" s="69" t="s">
        <v>9</v>
      </c>
      <c r="B96" s="34">
        <f>B97+B98</f>
        <v>15208.9</v>
      </c>
      <c r="D96" s="70">
        <f>D97+D98</f>
        <v>0</v>
      </c>
    </row>
    <row r="97" spans="1:4" ht="24">
      <c r="A97" s="71" t="s">
        <v>145</v>
      </c>
      <c r="B97" s="38">
        <v>15208.9</v>
      </c>
      <c r="D97" s="68">
        <v>0</v>
      </c>
    </row>
    <row r="98" spans="1:4" ht="24">
      <c r="A98" s="71" t="s">
        <v>146</v>
      </c>
      <c r="B98" s="38"/>
      <c r="D98" s="68"/>
    </row>
    <row r="99" spans="1:4" ht="23.25">
      <c r="A99" s="69" t="s">
        <v>147</v>
      </c>
      <c r="B99" s="34">
        <f>B100+B101</f>
        <v>-5838</v>
      </c>
      <c r="D99" s="70">
        <f>D100+D101</f>
        <v>61462</v>
      </c>
    </row>
    <row r="100" spans="1:4" ht="36">
      <c r="A100" s="71" t="s">
        <v>148</v>
      </c>
      <c r="B100" s="38">
        <v>67300</v>
      </c>
      <c r="D100" s="68">
        <v>67300</v>
      </c>
    </row>
    <row r="101" spans="1:4" ht="36">
      <c r="A101" s="26" t="s">
        <v>165</v>
      </c>
      <c r="B101" s="38">
        <v>-73138</v>
      </c>
      <c r="D101" s="68">
        <v>-5838</v>
      </c>
    </row>
    <row r="102" spans="1:4" ht="23.25">
      <c r="A102" s="72" t="s">
        <v>82</v>
      </c>
      <c r="B102" s="34">
        <v>0</v>
      </c>
      <c r="D102" s="70">
        <v>0</v>
      </c>
    </row>
    <row r="103" spans="1:4" ht="24" thickBot="1">
      <c r="A103" s="73" t="s">
        <v>14</v>
      </c>
      <c r="B103" s="74">
        <v>76868.3</v>
      </c>
      <c r="D103" s="75">
        <v>-2879.8</v>
      </c>
    </row>
  </sheetData>
  <sheetProtection/>
  <mergeCells count="5">
    <mergeCell ref="A1:F1"/>
    <mergeCell ref="A2:A5"/>
    <mergeCell ref="B2:B5"/>
    <mergeCell ref="D2:D5"/>
    <mergeCell ref="F2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83">
      <selection activeCell="H75" sqref="H75"/>
    </sheetView>
  </sheetViews>
  <sheetFormatPr defaultColWidth="9.00390625" defaultRowHeight="12.75"/>
  <cols>
    <col min="1" max="1" width="44.50390625" style="48" customWidth="1"/>
    <col min="2" max="2" width="15.375" style="49" customWidth="1"/>
    <col min="3" max="3" width="15.375" style="49" hidden="1" customWidth="1"/>
    <col min="4" max="4" width="16.00390625" style="35" customWidth="1"/>
    <col min="5" max="5" width="13.875" style="36" hidden="1" customWidth="1"/>
    <col min="6" max="6" width="13.625" style="36" customWidth="1"/>
    <col min="7" max="7" width="9.125" style="22" customWidth="1"/>
    <col min="8" max="16384" width="8.875" style="22" customWidth="1"/>
  </cols>
  <sheetData>
    <row r="1" spans="1:6" ht="39" customHeight="1" thickBot="1">
      <c r="A1" s="105" t="s">
        <v>92</v>
      </c>
      <c r="B1" s="105"/>
      <c r="C1" s="105"/>
      <c r="D1" s="105"/>
      <c r="E1" s="105"/>
      <c r="F1" s="105"/>
    </row>
    <row r="2" spans="1:6" ht="12.75">
      <c r="A2" s="102" t="s">
        <v>15</v>
      </c>
      <c r="B2" s="106" t="s">
        <v>91</v>
      </c>
      <c r="C2" s="1"/>
      <c r="D2" s="109" t="s">
        <v>93</v>
      </c>
      <c r="E2" s="2"/>
      <c r="F2" s="112" t="s">
        <v>0</v>
      </c>
    </row>
    <row r="3" spans="1:6" ht="12.75" customHeight="1">
      <c r="A3" s="103"/>
      <c r="B3" s="107"/>
      <c r="C3" s="3"/>
      <c r="D3" s="110"/>
      <c r="E3" s="4"/>
      <c r="F3" s="113"/>
    </row>
    <row r="4" spans="1:6" ht="12.75">
      <c r="A4" s="103"/>
      <c r="B4" s="107"/>
      <c r="C4" s="3"/>
      <c r="D4" s="110"/>
      <c r="E4" s="4"/>
      <c r="F4" s="113"/>
    </row>
    <row r="5" spans="1:6" ht="26.25" customHeight="1">
      <c r="A5" s="104"/>
      <c r="B5" s="108"/>
      <c r="C5" s="5"/>
      <c r="D5" s="111"/>
      <c r="E5" s="6"/>
      <c r="F5" s="114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B8+B9+B10+B11</f>
        <v>210672</v>
      </c>
      <c r="C7" s="9"/>
      <c r="D7" s="9">
        <f>D8+D9+D10+D11</f>
        <v>41315.3</v>
      </c>
      <c r="E7" s="10"/>
      <c r="F7" s="11">
        <f aca="true" t="shared" si="0" ref="F7:F16">(D7/B7)*100</f>
        <v>19.611196551986026</v>
      </c>
    </row>
    <row r="8" spans="1:6" ht="60" customHeight="1">
      <c r="A8" s="26" t="s">
        <v>50</v>
      </c>
      <c r="B8" s="12">
        <v>209392</v>
      </c>
      <c r="C8" s="12"/>
      <c r="D8" s="12">
        <v>41174.4</v>
      </c>
      <c r="E8" s="13"/>
      <c r="F8" s="13">
        <f t="shared" si="0"/>
        <v>19.663788492397035</v>
      </c>
    </row>
    <row r="9" spans="1:6" ht="93" customHeight="1">
      <c r="A9" s="26" t="s">
        <v>40</v>
      </c>
      <c r="B9" s="12">
        <v>106</v>
      </c>
      <c r="C9" s="12"/>
      <c r="D9" s="12">
        <v>6.3</v>
      </c>
      <c r="E9" s="13"/>
      <c r="F9" s="13">
        <f t="shared" si="0"/>
        <v>5.943396226415095</v>
      </c>
    </row>
    <row r="10" spans="1:6" ht="36.75" customHeight="1">
      <c r="A10" s="26" t="s">
        <v>41</v>
      </c>
      <c r="B10" s="12">
        <v>1074</v>
      </c>
      <c r="C10" s="12"/>
      <c r="D10" s="12">
        <v>133.5</v>
      </c>
      <c r="E10" s="13"/>
      <c r="F10" s="13">
        <f t="shared" si="0"/>
        <v>12.430167597765362</v>
      </c>
    </row>
    <row r="11" spans="1:6" ht="72">
      <c r="A11" s="26" t="s">
        <v>58</v>
      </c>
      <c r="B11" s="12">
        <v>100</v>
      </c>
      <c r="C11" s="12"/>
      <c r="D11" s="12">
        <v>1.1</v>
      </c>
      <c r="E11" s="13"/>
      <c r="F11" s="13">
        <f t="shared" si="0"/>
        <v>1.1</v>
      </c>
    </row>
    <row r="12" spans="1:6" ht="23.25">
      <c r="A12" s="25" t="s">
        <v>1</v>
      </c>
      <c r="B12" s="14">
        <f>B13+B14+B15+B16</f>
        <v>8307</v>
      </c>
      <c r="C12" s="14"/>
      <c r="D12" s="14">
        <f>D13+D14+D15+D16</f>
        <v>1526.4</v>
      </c>
      <c r="E12" s="15"/>
      <c r="F12" s="15">
        <f t="shared" si="0"/>
        <v>18.374864572047674</v>
      </c>
    </row>
    <row r="13" spans="1:6" ht="60">
      <c r="A13" s="26" t="s">
        <v>2</v>
      </c>
      <c r="B13" s="12">
        <v>2953</v>
      </c>
      <c r="C13" s="12"/>
      <c r="D13" s="12">
        <v>676.1</v>
      </c>
      <c r="E13" s="13"/>
      <c r="F13" s="13">
        <f t="shared" si="0"/>
        <v>22.89536065018625</v>
      </c>
    </row>
    <row r="14" spans="1:6" ht="74.25" customHeight="1">
      <c r="A14" s="26" t="s">
        <v>3</v>
      </c>
      <c r="B14" s="12">
        <v>21</v>
      </c>
      <c r="C14" s="12"/>
      <c r="D14" s="12">
        <v>4.6</v>
      </c>
      <c r="E14" s="13"/>
      <c r="F14" s="13">
        <f t="shared" si="0"/>
        <v>21.9047619047619</v>
      </c>
    </row>
    <row r="15" spans="1:6" ht="60">
      <c r="A15" s="26" t="s">
        <v>57</v>
      </c>
      <c r="B15" s="12">
        <v>5882</v>
      </c>
      <c r="C15" s="12"/>
      <c r="D15" s="12">
        <v>993</v>
      </c>
      <c r="E15" s="13"/>
      <c r="F15" s="13">
        <f t="shared" si="0"/>
        <v>16.882012920775246</v>
      </c>
    </row>
    <row r="16" spans="1:6" ht="60">
      <c r="A16" s="26" t="s">
        <v>4</v>
      </c>
      <c r="B16" s="12">
        <v>-549</v>
      </c>
      <c r="C16" s="12"/>
      <c r="D16" s="12">
        <v>-147.3</v>
      </c>
      <c r="E16" s="13"/>
      <c r="F16" s="13">
        <f t="shared" si="0"/>
        <v>26.830601092896178</v>
      </c>
    </row>
    <row r="17" spans="1:6" ht="15">
      <c r="A17" s="25" t="s">
        <v>16</v>
      </c>
      <c r="B17" s="9">
        <f>B19+B20+B21+B18</f>
        <v>35133</v>
      </c>
      <c r="C17" s="9"/>
      <c r="D17" s="9">
        <f>D19+D20+D21+D18</f>
        <v>5911.800000000001</v>
      </c>
      <c r="E17" s="10"/>
      <c r="F17" s="11">
        <f>(D17/B17)*100</f>
        <v>16.82691486636496</v>
      </c>
    </row>
    <row r="18" spans="1:6" ht="24">
      <c r="A18" s="26" t="s">
        <v>88</v>
      </c>
      <c r="B18" s="12">
        <v>10972</v>
      </c>
      <c r="C18" s="12"/>
      <c r="D18" s="12">
        <v>1467.9</v>
      </c>
      <c r="E18" s="10"/>
      <c r="F18" s="11"/>
    </row>
    <row r="19" spans="1:6" ht="24">
      <c r="A19" s="26" t="s">
        <v>26</v>
      </c>
      <c r="B19" s="12">
        <v>23980</v>
      </c>
      <c r="C19" s="12"/>
      <c r="D19" s="12">
        <v>4418.3</v>
      </c>
      <c r="E19" s="13"/>
      <c r="F19" s="13">
        <f>(D19/B19)*100</f>
        <v>18.42493744787323</v>
      </c>
    </row>
    <row r="20" spans="1:6" ht="12.75">
      <c r="A20" s="26" t="s">
        <v>42</v>
      </c>
      <c r="B20" s="12">
        <v>30</v>
      </c>
      <c r="C20" s="12"/>
      <c r="D20" s="12">
        <v>0</v>
      </c>
      <c r="E20" s="13"/>
      <c r="F20" s="13">
        <v>0</v>
      </c>
    </row>
    <row r="21" spans="1:6" ht="25.5" customHeight="1">
      <c r="A21" s="26" t="s">
        <v>60</v>
      </c>
      <c r="B21" s="12">
        <v>151</v>
      </c>
      <c r="C21" s="12"/>
      <c r="D21" s="12">
        <v>25.6</v>
      </c>
      <c r="E21" s="13"/>
      <c r="F21" s="13">
        <f>(D21/B21)*100</f>
        <v>16.95364238410596</v>
      </c>
    </row>
    <row r="22" spans="1:6" ht="15">
      <c r="A22" s="25" t="s">
        <v>17</v>
      </c>
      <c r="B22" s="9">
        <f>B23+B25+B24</f>
        <v>28334</v>
      </c>
      <c r="C22" s="9"/>
      <c r="D22" s="9">
        <f>D23+D25+D24</f>
        <v>4843.1</v>
      </c>
      <c r="E22" s="10"/>
      <c r="F22" s="10">
        <f>(D22/B22)*100</f>
        <v>17.092891931954544</v>
      </c>
    </row>
    <row r="23" spans="1:6" ht="15" customHeight="1">
      <c r="A23" s="26" t="s">
        <v>61</v>
      </c>
      <c r="B23" s="12">
        <v>3325</v>
      </c>
      <c r="C23" s="12"/>
      <c r="D23" s="12">
        <v>675</v>
      </c>
      <c r="E23" s="13"/>
      <c r="F23" s="13">
        <f>(D23/B23)*100</f>
        <v>20.30075187969925</v>
      </c>
    </row>
    <row r="24" spans="1:6" ht="12.75">
      <c r="A24" s="26" t="s">
        <v>5</v>
      </c>
      <c r="B24" s="12">
        <v>1428</v>
      </c>
      <c r="C24" s="12"/>
      <c r="D24" s="12">
        <v>155.6</v>
      </c>
      <c r="E24" s="13"/>
      <c r="F24" s="13">
        <f>(D24/B24)*100</f>
        <v>10.896358543417367</v>
      </c>
    </row>
    <row r="25" spans="1:6" ht="13.5" customHeight="1">
      <c r="A25" s="27" t="s">
        <v>18</v>
      </c>
      <c r="B25" s="12">
        <v>23581</v>
      </c>
      <c r="C25" s="12"/>
      <c r="D25" s="12">
        <v>4012.5</v>
      </c>
      <c r="E25" s="13"/>
      <c r="F25" s="13">
        <f>(D25/B25)*100</f>
        <v>17.015817819430897</v>
      </c>
    </row>
    <row r="26" spans="1:6" ht="15">
      <c r="A26" s="25" t="s">
        <v>19</v>
      </c>
      <c r="B26" s="9">
        <f>B27+B29+B28</f>
        <v>10090</v>
      </c>
      <c r="C26" s="9">
        <f>C27+C29</f>
        <v>0</v>
      </c>
      <c r="D26" s="9">
        <f>D27+D29+D28</f>
        <v>1424</v>
      </c>
      <c r="E26" s="10">
        <f>E27+E29</f>
        <v>0</v>
      </c>
      <c r="F26" s="10">
        <f>F27</f>
        <v>14.388083735909824</v>
      </c>
    </row>
    <row r="27" spans="1:6" ht="27" customHeight="1">
      <c r="A27" s="28" t="s">
        <v>62</v>
      </c>
      <c r="B27" s="12">
        <v>6210</v>
      </c>
      <c r="C27" s="12"/>
      <c r="D27" s="12">
        <v>893.5</v>
      </c>
      <c r="E27" s="13"/>
      <c r="F27" s="13">
        <f>(D27/B27)*100</f>
        <v>14.388083735909824</v>
      </c>
    </row>
    <row r="28" spans="1:6" ht="53.25" customHeight="1" hidden="1">
      <c r="A28" s="28" t="s">
        <v>63</v>
      </c>
      <c r="B28" s="12">
        <v>6</v>
      </c>
      <c r="C28" s="12"/>
      <c r="D28" s="12">
        <v>0.2</v>
      </c>
      <c r="E28" s="13"/>
      <c r="F28" s="13">
        <f>(D28/B28)*100</f>
        <v>3.3333333333333335</v>
      </c>
    </row>
    <row r="29" spans="1:6" ht="47.25" customHeight="1">
      <c r="A29" s="28" t="s">
        <v>85</v>
      </c>
      <c r="B29" s="12">
        <v>3874</v>
      </c>
      <c r="C29" s="12"/>
      <c r="D29" s="12">
        <v>530.3</v>
      </c>
      <c r="E29" s="13"/>
      <c r="F29" s="13">
        <f>(D29/B29)*100</f>
        <v>13.68869385647909</v>
      </c>
    </row>
    <row r="30" spans="1:6" ht="24" customHeight="1">
      <c r="A30" s="29" t="s">
        <v>83</v>
      </c>
      <c r="B30" s="14">
        <f>B31</f>
        <v>0</v>
      </c>
      <c r="C30" s="14"/>
      <c r="D30" s="14">
        <f>D31</f>
        <v>0</v>
      </c>
      <c r="E30" s="15"/>
      <c r="F30" s="15"/>
    </row>
    <row r="31" spans="1:6" ht="37.5" customHeight="1">
      <c r="A31" s="27" t="s">
        <v>84</v>
      </c>
      <c r="B31" s="12">
        <v>0</v>
      </c>
      <c r="C31" s="12"/>
      <c r="D31" s="12">
        <v>0</v>
      </c>
      <c r="E31" s="13"/>
      <c r="F31" s="13"/>
    </row>
    <row r="32" spans="1:6" ht="24">
      <c r="A32" s="25" t="s">
        <v>27</v>
      </c>
      <c r="B32" s="9">
        <f>B33+B34+B35</f>
        <v>24750</v>
      </c>
      <c r="C32" s="9"/>
      <c r="D32" s="9">
        <f>D33+D34+D35</f>
        <v>3976.5</v>
      </c>
      <c r="E32" s="10"/>
      <c r="F32" s="10">
        <f>(D32/B32)*100</f>
        <v>16.066666666666666</v>
      </c>
    </row>
    <row r="33" spans="1:6" ht="69.75" customHeight="1">
      <c r="A33" s="26" t="s">
        <v>43</v>
      </c>
      <c r="B33" s="12">
        <v>23815</v>
      </c>
      <c r="C33" s="12"/>
      <c r="D33" s="12">
        <v>3729.5</v>
      </c>
      <c r="E33" s="13"/>
      <c r="F33" s="13">
        <f>(D33/B33)*100</f>
        <v>15.66029813142977</v>
      </c>
    </row>
    <row r="34" spans="1:6" ht="24.75" customHeight="1">
      <c r="A34" s="27" t="s">
        <v>64</v>
      </c>
      <c r="B34" s="12">
        <v>0</v>
      </c>
      <c r="C34" s="12"/>
      <c r="D34" s="12">
        <v>0</v>
      </c>
      <c r="E34" s="13"/>
      <c r="F34" s="13">
        <v>0</v>
      </c>
    </row>
    <row r="35" spans="1:6" ht="69" customHeight="1">
      <c r="A35" s="26" t="s">
        <v>65</v>
      </c>
      <c r="B35" s="12">
        <v>935</v>
      </c>
      <c r="C35" s="12"/>
      <c r="D35" s="12">
        <v>247</v>
      </c>
      <c r="E35" s="13"/>
      <c r="F35" s="13">
        <f>D35/B35*100</f>
        <v>26.417112299465238</v>
      </c>
    </row>
    <row r="36" spans="1:6" ht="15">
      <c r="A36" s="25" t="s">
        <v>28</v>
      </c>
      <c r="B36" s="9">
        <f>B37</f>
        <v>1855</v>
      </c>
      <c r="C36" s="9"/>
      <c r="D36" s="9">
        <f>D37</f>
        <v>201.3</v>
      </c>
      <c r="E36" s="10"/>
      <c r="F36" s="10">
        <f>(D36/B36)*100</f>
        <v>10.851752021563343</v>
      </c>
    </row>
    <row r="37" spans="1:6" ht="12.75" customHeight="1">
      <c r="A37" s="26" t="s">
        <v>49</v>
      </c>
      <c r="B37" s="12">
        <v>1855</v>
      </c>
      <c r="C37" s="12"/>
      <c r="D37" s="12">
        <v>201.3</v>
      </c>
      <c r="E37" s="13"/>
      <c r="F37" s="13">
        <f>(D37/B37)*100</f>
        <v>10.851752021563343</v>
      </c>
    </row>
    <row r="38" spans="1:6" ht="24">
      <c r="A38" s="25" t="s">
        <v>44</v>
      </c>
      <c r="B38" s="9">
        <f>B39+B40</f>
        <v>650</v>
      </c>
      <c r="C38" s="9"/>
      <c r="D38" s="9">
        <f>D39+D40</f>
        <v>8347.1</v>
      </c>
      <c r="E38" s="10"/>
      <c r="F38" s="10">
        <f>D38/B38*100</f>
        <v>1284.1692307692308</v>
      </c>
    </row>
    <row r="39" spans="1:6" ht="18" customHeight="1">
      <c r="A39" s="27" t="s">
        <v>66</v>
      </c>
      <c r="B39" s="17">
        <v>27</v>
      </c>
      <c r="C39" s="17"/>
      <c r="D39" s="17">
        <v>3.5</v>
      </c>
      <c r="E39" s="18"/>
      <c r="F39" s="18">
        <f>D39/B39*100</f>
        <v>12.962962962962962</v>
      </c>
    </row>
    <row r="40" spans="1:6" ht="15" customHeight="1">
      <c r="A40" s="26" t="s">
        <v>67</v>
      </c>
      <c r="B40" s="17">
        <v>623</v>
      </c>
      <c r="C40" s="17"/>
      <c r="D40" s="17">
        <v>8343.6</v>
      </c>
      <c r="E40" s="18"/>
      <c r="F40" s="18">
        <f>D40/B40*100</f>
        <v>1339.2616372391653</v>
      </c>
    </row>
    <row r="41" spans="1:6" ht="24">
      <c r="A41" s="25" t="s">
        <v>35</v>
      </c>
      <c r="B41" s="9">
        <f>B42+B43+B44</f>
        <v>891</v>
      </c>
      <c r="C41" s="9"/>
      <c r="D41" s="9">
        <f>D42+D43+D44</f>
        <v>127</v>
      </c>
      <c r="E41" s="10"/>
      <c r="F41" s="10">
        <f>(D41/B41)*100</f>
        <v>14.25364758698092</v>
      </c>
    </row>
    <row r="42" spans="1:6" ht="21" customHeight="1">
      <c r="A42" s="26" t="s">
        <v>68</v>
      </c>
      <c r="B42" s="17">
        <v>84</v>
      </c>
      <c r="C42" s="17"/>
      <c r="D42" s="17">
        <v>16.5</v>
      </c>
      <c r="E42" s="18"/>
      <c r="F42" s="18">
        <f>D42/B42*100</f>
        <v>19.642857142857142</v>
      </c>
    </row>
    <row r="43" spans="1:6" ht="74.25" customHeight="1">
      <c r="A43" s="30" t="s">
        <v>69</v>
      </c>
      <c r="B43" s="17">
        <v>227</v>
      </c>
      <c r="C43" s="17"/>
      <c r="D43" s="17">
        <v>28.9</v>
      </c>
      <c r="E43" s="18"/>
      <c r="F43" s="18">
        <f>D43/B43*100</f>
        <v>12.731277533039648</v>
      </c>
    </row>
    <row r="44" spans="1:6" ht="30" customHeight="1">
      <c r="A44" s="26" t="s">
        <v>70</v>
      </c>
      <c r="B44" s="17">
        <v>580</v>
      </c>
      <c r="C44" s="17"/>
      <c r="D44" s="17">
        <v>81.6</v>
      </c>
      <c r="E44" s="18"/>
      <c r="F44" s="18">
        <f>D44/B44*100</f>
        <v>14.068965517241377</v>
      </c>
    </row>
    <row r="45" spans="1:6" ht="15">
      <c r="A45" s="25" t="s">
        <v>36</v>
      </c>
      <c r="B45" s="9">
        <f>SUM(B46:B56)</f>
        <v>4384</v>
      </c>
      <c r="C45" s="9"/>
      <c r="D45" s="9">
        <f>SUM(D46:D56)</f>
        <v>481.5</v>
      </c>
      <c r="E45" s="10"/>
      <c r="F45" s="10">
        <f>(D45/B45)*100</f>
        <v>10.983120437956204</v>
      </c>
    </row>
    <row r="46" spans="1:6" ht="33.75" customHeight="1">
      <c r="A46" s="27" t="s">
        <v>71</v>
      </c>
      <c r="B46" s="17">
        <v>100</v>
      </c>
      <c r="C46" s="17"/>
      <c r="D46" s="17">
        <v>18.5</v>
      </c>
      <c r="E46" s="19">
        <v>51</v>
      </c>
      <c r="F46" s="18">
        <f>(D46/B46)*100</f>
        <v>18.5</v>
      </c>
    </row>
    <row r="47" spans="1:6" ht="51" customHeight="1">
      <c r="A47" s="26" t="s">
        <v>72</v>
      </c>
      <c r="B47" s="17">
        <v>0</v>
      </c>
      <c r="C47" s="17"/>
      <c r="D47" s="17">
        <v>0</v>
      </c>
      <c r="E47" s="19">
        <v>22</v>
      </c>
      <c r="F47" s="18">
        <v>0</v>
      </c>
    </row>
    <row r="48" spans="1:6" ht="48" customHeight="1">
      <c r="A48" s="26" t="s">
        <v>6</v>
      </c>
      <c r="B48" s="17">
        <v>576</v>
      </c>
      <c r="C48" s="17"/>
      <c r="D48" s="17">
        <v>62</v>
      </c>
      <c r="E48" s="19">
        <v>71</v>
      </c>
      <c r="F48" s="18">
        <f>(D48/B48)*100</f>
        <v>10.76388888888889</v>
      </c>
    </row>
    <row r="49" spans="1:6" ht="24" customHeight="1">
      <c r="A49" s="26" t="s">
        <v>52</v>
      </c>
      <c r="B49" s="17">
        <v>0</v>
      </c>
      <c r="C49" s="17"/>
      <c r="D49" s="17">
        <v>0</v>
      </c>
      <c r="E49" s="19">
        <v>0</v>
      </c>
      <c r="F49" s="18">
        <v>0</v>
      </c>
    </row>
    <row r="50" spans="1:6" ht="90.75" customHeight="1">
      <c r="A50" s="26" t="s">
        <v>73</v>
      </c>
      <c r="B50" s="17">
        <v>122</v>
      </c>
      <c r="C50" s="17"/>
      <c r="D50" s="17">
        <v>20</v>
      </c>
      <c r="E50" s="19">
        <v>121.2</v>
      </c>
      <c r="F50" s="18">
        <f aca="true" t="shared" si="1" ref="F50:F66">D50/B50*100</f>
        <v>16.39344262295082</v>
      </c>
    </row>
    <row r="51" spans="1:6" ht="48">
      <c r="A51" s="26" t="s">
        <v>45</v>
      </c>
      <c r="B51" s="17">
        <v>1002</v>
      </c>
      <c r="C51" s="17"/>
      <c r="D51" s="17">
        <v>33.3</v>
      </c>
      <c r="E51" s="19">
        <v>887.3</v>
      </c>
      <c r="F51" s="18">
        <f t="shared" si="1"/>
        <v>3.3233532934131733</v>
      </c>
    </row>
    <row r="52" spans="1:6" ht="27" customHeight="1">
      <c r="A52" s="26" t="s">
        <v>74</v>
      </c>
      <c r="B52" s="17">
        <v>50</v>
      </c>
      <c r="C52" s="17"/>
      <c r="D52" s="17">
        <v>10</v>
      </c>
      <c r="E52" s="19">
        <v>347.5</v>
      </c>
      <c r="F52" s="18">
        <f t="shared" si="1"/>
        <v>20</v>
      </c>
    </row>
    <row r="53" spans="1:6" ht="54" customHeight="1">
      <c r="A53" s="27" t="s">
        <v>75</v>
      </c>
      <c r="B53" s="17">
        <v>448</v>
      </c>
      <c r="C53" s="17"/>
      <c r="D53" s="17">
        <v>115.7</v>
      </c>
      <c r="E53" s="19">
        <v>87.6</v>
      </c>
      <c r="F53" s="18">
        <f t="shared" si="1"/>
        <v>25.825892857142858</v>
      </c>
    </row>
    <row r="54" spans="1:6" ht="60" customHeight="1">
      <c r="A54" s="26" t="s">
        <v>59</v>
      </c>
      <c r="B54" s="17">
        <v>32</v>
      </c>
      <c r="C54" s="17"/>
      <c r="D54" s="17">
        <v>3</v>
      </c>
      <c r="E54" s="19">
        <v>221.8</v>
      </c>
      <c r="F54" s="18">
        <f t="shared" si="1"/>
        <v>9.375</v>
      </c>
    </row>
    <row r="55" spans="1:6" ht="42" customHeight="1">
      <c r="A55" s="26" t="s">
        <v>76</v>
      </c>
      <c r="B55" s="17">
        <v>130</v>
      </c>
      <c r="C55" s="17"/>
      <c r="D55" s="17">
        <v>6.2</v>
      </c>
      <c r="E55" s="19">
        <v>68.4</v>
      </c>
      <c r="F55" s="18">
        <f t="shared" si="1"/>
        <v>4.769230769230769</v>
      </c>
    </row>
    <row r="56" spans="1:6" ht="24.75" customHeight="1">
      <c r="A56" s="26" t="s">
        <v>77</v>
      </c>
      <c r="B56" s="17">
        <v>1924</v>
      </c>
      <c r="C56" s="17"/>
      <c r="D56" s="17">
        <v>212.8</v>
      </c>
      <c r="E56" s="17">
        <v>3536.16</v>
      </c>
      <c r="F56" s="18">
        <f t="shared" si="1"/>
        <v>11.06029106029106</v>
      </c>
    </row>
    <row r="57" spans="1:6" ht="18" customHeight="1">
      <c r="A57" s="25" t="s">
        <v>78</v>
      </c>
      <c r="B57" s="9">
        <v>514</v>
      </c>
      <c r="C57" s="9"/>
      <c r="D57" s="9">
        <v>61.8</v>
      </c>
      <c r="E57" s="10"/>
      <c r="F57" s="18">
        <f t="shared" si="1"/>
        <v>12.023346303501944</v>
      </c>
    </row>
    <row r="58" spans="1:6" ht="15">
      <c r="A58" s="25" t="s">
        <v>51</v>
      </c>
      <c r="B58" s="9">
        <f>B7+B12+B17+B22+B26+B32+B36+B38+B41+B45+B57+B30</f>
        <v>325580</v>
      </c>
      <c r="C58" s="9"/>
      <c r="D58" s="9">
        <f>D7+D12+D17+D22+D26+D32+D36+D38+D41+D45+D57</f>
        <v>68215.80000000002</v>
      </c>
      <c r="E58" s="10"/>
      <c r="F58" s="10">
        <f t="shared" si="1"/>
        <v>20.952085508937902</v>
      </c>
    </row>
    <row r="59" spans="1:6" ht="15">
      <c r="A59" s="25" t="s">
        <v>32</v>
      </c>
      <c r="B59" s="9">
        <f>B60+B66+B67+B68</f>
        <v>1470756.7</v>
      </c>
      <c r="C59" s="9">
        <f>C60+C66+C67+C68</f>
        <v>0</v>
      </c>
      <c r="D59" s="9">
        <f>D60+D66+D67+D68</f>
        <v>203151.8</v>
      </c>
      <c r="E59" s="10"/>
      <c r="F59" s="10">
        <f t="shared" si="1"/>
        <v>13.8127400677488</v>
      </c>
    </row>
    <row r="60" spans="1:6" ht="24.75" customHeight="1">
      <c r="A60" s="31" t="s">
        <v>79</v>
      </c>
      <c r="B60" s="9">
        <f>B62+B63+B64+B65</f>
        <v>1470051.5</v>
      </c>
      <c r="C60" s="9">
        <f>C62+C63+C64+C65</f>
        <v>0</v>
      </c>
      <c r="D60" s="9">
        <f>D62+D63+D64+D65</f>
        <v>203133.9</v>
      </c>
      <c r="E60" s="10"/>
      <c r="F60" s="10">
        <f t="shared" si="1"/>
        <v>13.818148547856996</v>
      </c>
    </row>
    <row r="61" spans="1:6" ht="24.75" customHeight="1">
      <c r="A61" s="26" t="s">
        <v>80</v>
      </c>
      <c r="B61" s="9">
        <f>B62</f>
        <v>374497</v>
      </c>
      <c r="C61" s="9">
        <f>C62</f>
        <v>0</v>
      </c>
      <c r="D61" s="9">
        <f>D62</f>
        <v>66416</v>
      </c>
      <c r="E61" s="20">
        <f>E62</f>
        <v>0</v>
      </c>
      <c r="F61" s="20">
        <f>F62</f>
        <v>17.734721506447315</v>
      </c>
    </row>
    <row r="62" spans="1:6" ht="21.75" customHeight="1">
      <c r="A62" s="26" t="s">
        <v>86</v>
      </c>
      <c r="B62" s="16">
        <v>374497</v>
      </c>
      <c r="C62" s="16"/>
      <c r="D62" s="16">
        <v>66416</v>
      </c>
      <c r="E62" s="21"/>
      <c r="F62" s="21">
        <f t="shared" si="1"/>
        <v>17.734721506447315</v>
      </c>
    </row>
    <row r="63" spans="1:6" ht="28.5" customHeight="1">
      <c r="A63" s="26" t="s">
        <v>53</v>
      </c>
      <c r="B63" s="16">
        <v>184357</v>
      </c>
      <c r="C63" s="16"/>
      <c r="D63" s="16">
        <v>323.4</v>
      </c>
      <c r="E63" s="21"/>
      <c r="F63" s="21">
        <f t="shared" si="1"/>
        <v>0.1754205156300005</v>
      </c>
    </row>
    <row r="64" spans="1:6" ht="21.75" customHeight="1">
      <c r="A64" s="26" t="s">
        <v>81</v>
      </c>
      <c r="B64" s="16">
        <v>902272.1</v>
      </c>
      <c r="C64" s="16"/>
      <c r="D64" s="16">
        <v>136394.5</v>
      </c>
      <c r="E64" s="21"/>
      <c r="F64" s="21">
        <f t="shared" si="1"/>
        <v>15.116781290256009</v>
      </c>
    </row>
    <row r="65" spans="1:6" ht="15">
      <c r="A65" s="26" t="s">
        <v>34</v>
      </c>
      <c r="B65" s="16">
        <v>8925.4</v>
      </c>
      <c r="C65" s="16"/>
      <c r="D65" s="16">
        <v>0</v>
      </c>
      <c r="E65" s="21"/>
      <c r="F65" s="21">
        <f t="shared" si="1"/>
        <v>0</v>
      </c>
    </row>
    <row r="66" spans="1:6" ht="15">
      <c r="A66" s="26" t="s">
        <v>87</v>
      </c>
      <c r="B66" s="16">
        <v>705.2</v>
      </c>
      <c r="C66" s="16"/>
      <c r="D66" s="16">
        <v>31</v>
      </c>
      <c r="E66" s="21"/>
      <c r="F66" s="21">
        <f t="shared" si="1"/>
        <v>4.395916052183777</v>
      </c>
    </row>
    <row r="67" spans="1:6" ht="59.25" customHeight="1">
      <c r="A67" s="26" t="s">
        <v>54</v>
      </c>
      <c r="B67" s="16"/>
      <c r="C67" s="16"/>
      <c r="D67" s="16"/>
      <c r="E67" s="21"/>
      <c r="F67" s="21"/>
    </row>
    <row r="68" spans="1:6" ht="35.25" customHeight="1">
      <c r="A68" s="26" t="s">
        <v>56</v>
      </c>
      <c r="B68" s="16"/>
      <c r="C68" s="16"/>
      <c r="D68" s="16">
        <v>-13.1</v>
      </c>
      <c r="E68" s="21"/>
      <c r="F68" s="21"/>
    </row>
    <row r="69" spans="1:6" ht="15">
      <c r="A69" s="25" t="s">
        <v>20</v>
      </c>
      <c r="B69" s="9">
        <f>B58+B59</f>
        <v>1796336.7</v>
      </c>
      <c r="C69" s="9"/>
      <c r="D69" s="9">
        <f>D58+D59</f>
        <v>271367.6</v>
      </c>
      <c r="E69" s="10"/>
      <c r="F69" s="10">
        <f>D69/B69*100</f>
        <v>15.106722475803117</v>
      </c>
    </row>
    <row r="70" spans="1:6" ht="15">
      <c r="A70" s="25" t="s">
        <v>21</v>
      </c>
      <c r="B70" s="9"/>
      <c r="C70" s="9"/>
      <c r="D70" s="9"/>
      <c r="E70" s="10"/>
      <c r="F70" s="10"/>
    </row>
    <row r="71" spans="1:6" ht="13.5">
      <c r="A71" s="26" t="s">
        <v>29</v>
      </c>
      <c r="B71" s="17">
        <v>66499.9</v>
      </c>
      <c r="C71" s="17"/>
      <c r="D71" s="17">
        <v>11770.8</v>
      </c>
      <c r="E71" s="18"/>
      <c r="F71" s="18">
        <f>(D71/B71)*100</f>
        <v>17.700477745079315</v>
      </c>
    </row>
    <row r="72" spans="1:6" ht="13.5">
      <c r="A72" s="26" t="s">
        <v>33</v>
      </c>
      <c r="B72" s="17">
        <v>253.9</v>
      </c>
      <c r="C72" s="17"/>
      <c r="D72" s="17">
        <v>32.9</v>
      </c>
      <c r="E72" s="18"/>
      <c r="F72" s="18">
        <f>D72/B72*100</f>
        <v>12.957857424182748</v>
      </c>
    </row>
    <row r="73" spans="1:6" ht="24">
      <c r="A73" s="26" t="s">
        <v>30</v>
      </c>
      <c r="B73" s="17">
        <v>10486.6</v>
      </c>
      <c r="C73" s="17"/>
      <c r="D73" s="17">
        <v>2283</v>
      </c>
      <c r="E73" s="18"/>
      <c r="F73" s="18">
        <f aca="true" t="shared" si="2" ref="F73:F83">(D73/B73)*100</f>
        <v>21.770640627085992</v>
      </c>
    </row>
    <row r="74" spans="1:6" ht="13.5">
      <c r="A74" s="26" t="s">
        <v>31</v>
      </c>
      <c r="B74" s="17">
        <v>131020</v>
      </c>
      <c r="C74" s="17"/>
      <c r="D74" s="17">
        <v>13153.3</v>
      </c>
      <c r="E74" s="18"/>
      <c r="F74" s="18">
        <f t="shared" si="2"/>
        <v>10.039154327583574</v>
      </c>
    </row>
    <row r="75" spans="1:6" ht="13.5">
      <c r="A75" s="26" t="s">
        <v>39</v>
      </c>
      <c r="B75" s="17">
        <v>75746.9</v>
      </c>
      <c r="C75" s="17"/>
      <c r="D75" s="17">
        <v>7500.4</v>
      </c>
      <c r="E75" s="18"/>
      <c r="F75" s="18">
        <f t="shared" si="2"/>
        <v>9.901923379042575</v>
      </c>
    </row>
    <row r="76" spans="1:6" ht="13.5">
      <c r="A76" s="26" t="s">
        <v>22</v>
      </c>
      <c r="B76" s="17">
        <v>918244.5</v>
      </c>
      <c r="C76" s="17"/>
      <c r="D76" s="17">
        <v>122863.4</v>
      </c>
      <c r="E76" s="18"/>
      <c r="F76" s="18">
        <f t="shared" si="2"/>
        <v>13.380248942411308</v>
      </c>
    </row>
    <row r="77" spans="1:6" ht="13.5">
      <c r="A77" s="26" t="s">
        <v>38</v>
      </c>
      <c r="B77" s="17">
        <v>86471.5</v>
      </c>
      <c r="C77" s="17"/>
      <c r="D77" s="17">
        <v>15855.7</v>
      </c>
      <c r="E77" s="18"/>
      <c r="F77" s="18">
        <f t="shared" si="2"/>
        <v>18.33633046726378</v>
      </c>
    </row>
    <row r="78" spans="1:6" ht="13.5" hidden="1">
      <c r="A78" s="26" t="s">
        <v>37</v>
      </c>
      <c r="B78" s="17"/>
      <c r="C78" s="17"/>
      <c r="D78" s="17"/>
      <c r="E78" s="18"/>
      <c r="F78" s="18"/>
    </row>
    <row r="79" spans="1:6" ht="13.5">
      <c r="A79" s="26" t="s">
        <v>37</v>
      </c>
      <c r="B79" s="17">
        <v>0</v>
      </c>
      <c r="C79" s="17"/>
      <c r="D79" s="17">
        <v>0</v>
      </c>
      <c r="E79" s="18"/>
      <c r="F79" s="18"/>
    </row>
    <row r="80" spans="1:6" ht="13.5">
      <c r="A80" s="26" t="s">
        <v>23</v>
      </c>
      <c r="B80" s="17">
        <v>475732.4</v>
      </c>
      <c r="C80" s="17"/>
      <c r="D80" s="17">
        <v>71348.2</v>
      </c>
      <c r="E80" s="18"/>
      <c r="F80" s="18">
        <f t="shared" si="2"/>
        <v>14.997549042276706</v>
      </c>
    </row>
    <row r="81" spans="1:6" ht="13.5">
      <c r="A81" s="26" t="s">
        <v>46</v>
      </c>
      <c r="B81" s="17">
        <v>32447.5</v>
      </c>
      <c r="C81" s="17"/>
      <c r="D81" s="17">
        <v>5524.6</v>
      </c>
      <c r="E81" s="18"/>
      <c r="F81" s="18">
        <f t="shared" si="2"/>
        <v>17.026273210570924</v>
      </c>
    </row>
    <row r="82" spans="1:6" ht="13.5">
      <c r="A82" s="26" t="s">
        <v>47</v>
      </c>
      <c r="B82" s="17">
        <v>8562.7</v>
      </c>
      <c r="C82" s="17"/>
      <c r="D82" s="17">
        <v>1241.9</v>
      </c>
      <c r="E82" s="18"/>
      <c r="F82" s="18">
        <f t="shared" si="2"/>
        <v>14.503602835554204</v>
      </c>
    </row>
    <row r="83" spans="1:6" ht="13.5">
      <c r="A83" s="26" t="s">
        <v>48</v>
      </c>
      <c r="B83" s="17">
        <v>26</v>
      </c>
      <c r="C83" s="17"/>
      <c r="D83" s="17">
        <v>2.5</v>
      </c>
      <c r="E83" s="18"/>
      <c r="F83" s="18">
        <f t="shared" si="2"/>
        <v>9.615384615384617</v>
      </c>
    </row>
    <row r="84" spans="1:7" ht="15">
      <c r="A84" s="25" t="s">
        <v>24</v>
      </c>
      <c r="B84" s="9">
        <f>SUM(B71:B83)</f>
        <v>1805491.9000000001</v>
      </c>
      <c r="C84" s="9">
        <f>SUM(C71:C83)</f>
        <v>0</v>
      </c>
      <c r="D84" s="9">
        <f>SUM(D71:D83)</f>
        <v>251576.7</v>
      </c>
      <c r="E84" s="10">
        <f>SUM(E71:E83)</f>
        <v>0</v>
      </c>
      <c r="F84" s="10">
        <f>D84/B84*100</f>
        <v>13.933970016702926</v>
      </c>
      <c r="G84" s="32"/>
    </row>
    <row r="86" spans="1:4" ht="23.25">
      <c r="A86" s="33" t="s">
        <v>7</v>
      </c>
      <c r="B86" s="34">
        <f>B84-B69</f>
        <v>9155.200000000186</v>
      </c>
      <c r="C86" s="34">
        <f>C84-C69</f>
        <v>0</v>
      </c>
      <c r="D86" s="34">
        <f>D84-D69</f>
        <v>-19790.899999999965</v>
      </c>
    </row>
    <row r="87" spans="1:4" ht="24">
      <c r="A87" s="37" t="s">
        <v>8</v>
      </c>
      <c r="B87" s="38">
        <f>B88+B91+B94</f>
        <v>9155.2</v>
      </c>
      <c r="D87" s="39">
        <f>D88+D91+D94</f>
        <v>-1668</v>
      </c>
    </row>
    <row r="88" spans="1:4" ht="13.5">
      <c r="A88" s="33" t="s">
        <v>9</v>
      </c>
      <c r="B88" s="40">
        <f>B89+B90</f>
        <v>19155.2</v>
      </c>
      <c r="D88" s="41">
        <v>0</v>
      </c>
    </row>
    <row r="89" spans="1:4" ht="24">
      <c r="A89" s="26" t="s">
        <v>10</v>
      </c>
      <c r="B89" s="42">
        <v>19155.2</v>
      </c>
      <c r="D89" s="43">
        <v>0</v>
      </c>
    </row>
    <row r="90" spans="1:4" ht="24">
      <c r="A90" s="26" t="s">
        <v>11</v>
      </c>
      <c r="B90" s="38"/>
      <c r="D90" s="44">
        <v>0</v>
      </c>
    </row>
    <row r="91" spans="1:4" ht="23.25">
      <c r="A91" s="33" t="s">
        <v>55</v>
      </c>
      <c r="B91" s="45">
        <f>B92+B93</f>
        <v>-10000</v>
      </c>
      <c r="D91" s="46">
        <f>D92+D93</f>
        <v>-1668</v>
      </c>
    </row>
    <row r="92" spans="1:4" ht="36">
      <c r="A92" s="26" t="s">
        <v>12</v>
      </c>
      <c r="B92" s="38">
        <v>0</v>
      </c>
      <c r="D92" s="44">
        <v>0</v>
      </c>
    </row>
    <row r="93" spans="1:4" ht="36">
      <c r="A93" s="26" t="s">
        <v>13</v>
      </c>
      <c r="B93" s="38">
        <v>-10000</v>
      </c>
      <c r="D93" s="44">
        <v>-1668</v>
      </c>
    </row>
    <row r="94" spans="1:4" ht="23.25">
      <c r="A94" s="25" t="s">
        <v>82</v>
      </c>
      <c r="B94" s="34">
        <v>0</v>
      </c>
      <c r="D94" s="47">
        <v>0</v>
      </c>
    </row>
    <row r="95" spans="1:4" ht="23.25">
      <c r="A95" s="33" t="s">
        <v>14</v>
      </c>
      <c r="B95" s="34">
        <f>B86-B87</f>
        <v>1.8553691916167736E-10</v>
      </c>
      <c r="D95" s="47">
        <f>D86-D87</f>
        <v>-18122.899999999965</v>
      </c>
    </row>
  </sheetData>
  <sheetProtection/>
  <mergeCells count="5">
    <mergeCell ref="A1:F1"/>
    <mergeCell ref="A2:A5"/>
    <mergeCell ref="B2:B5"/>
    <mergeCell ref="D2:D5"/>
    <mergeCell ref="F2:F5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77">
      <selection activeCell="A1" sqref="A1:IV16384"/>
    </sheetView>
  </sheetViews>
  <sheetFormatPr defaultColWidth="9.00390625" defaultRowHeight="12.75"/>
  <cols>
    <col min="1" max="1" width="50.50390625" style="48" customWidth="1"/>
    <col min="2" max="2" width="13.00390625" style="49" customWidth="1"/>
    <col min="3" max="3" width="15.375" style="49" hidden="1" customWidth="1"/>
    <col min="4" max="4" width="13.375" style="35" customWidth="1"/>
    <col min="5" max="5" width="13.875" style="36" hidden="1" customWidth="1"/>
    <col min="6" max="6" width="9.625" style="36" customWidth="1"/>
    <col min="7" max="7" width="9.125" style="22" bestFit="1" customWidth="1"/>
    <col min="8" max="16384" width="8.875" style="22" customWidth="1"/>
  </cols>
  <sheetData>
    <row r="1" spans="1:6" ht="39" customHeight="1" thickBot="1">
      <c r="A1" s="105" t="s">
        <v>170</v>
      </c>
      <c r="B1" s="105"/>
      <c r="C1" s="105"/>
      <c r="D1" s="105"/>
      <c r="E1" s="105"/>
      <c r="F1" s="105"/>
    </row>
    <row r="2" spans="1:6" ht="12.75" customHeight="1">
      <c r="A2" s="102" t="s">
        <v>15</v>
      </c>
      <c r="B2" s="123" t="s">
        <v>157</v>
      </c>
      <c r="C2" s="1"/>
      <c r="D2" s="109" t="s">
        <v>164</v>
      </c>
      <c r="E2" s="2"/>
      <c r="F2" s="112" t="s">
        <v>0</v>
      </c>
    </row>
    <row r="3" spans="1:6" ht="12.75" customHeight="1">
      <c r="A3" s="103"/>
      <c r="B3" s="124"/>
      <c r="C3" s="3"/>
      <c r="D3" s="110"/>
      <c r="E3" s="4"/>
      <c r="F3" s="113"/>
    </row>
    <row r="4" spans="1:6" ht="12.75">
      <c r="A4" s="103"/>
      <c r="B4" s="124"/>
      <c r="C4" s="3"/>
      <c r="D4" s="110"/>
      <c r="E4" s="4"/>
      <c r="F4" s="113"/>
    </row>
    <row r="5" spans="1:6" ht="26.25" customHeight="1">
      <c r="A5" s="104"/>
      <c r="B5" s="125"/>
      <c r="C5" s="5"/>
      <c r="D5" s="111"/>
      <c r="E5" s="6"/>
      <c r="F5" s="114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B9+B10+B11+B12</f>
        <v>242350</v>
      </c>
      <c r="C7" s="9"/>
      <c r="D7" s="9">
        <f>D9+D10+D11+D12+D13</f>
        <v>181929.68000000002</v>
      </c>
      <c r="E7" s="10"/>
      <c r="F7" s="11">
        <f aca="true" t="shared" si="0" ref="F7:F19">(D7/B7)*100</f>
        <v>75.06898287600579</v>
      </c>
    </row>
    <row r="8" spans="1:6" ht="15">
      <c r="A8" s="25" t="s">
        <v>124</v>
      </c>
      <c r="B8" s="9">
        <f>B9+B10+B11+B12+B13</f>
        <v>242350</v>
      </c>
      <c r="C8" s="9">
        <f>C9+C10+C11+C12+C13</f>
        <v>0</v>
      </c>
      <c r="D8" s="9">
        <f>D9+D10+D11+D12+D13</f>
        <v>181929.68000000002</v>
      </c>
      <c r="E8" s="10"/>
      <c r="F8" s="11">
        <f t="shared" si="0"/>
        <v>75.06898287600579</v>
      </c>
    </row>
    <row r="9" spans="1:6" ht="48.75" customHeight="1">
      <c r="A9" s="26" t="s">
        <v>50</v>
      </c>
      <c r="B9" s="12">
        <v>240532</v>
      </c>
      <c r="C9" s="12"/>
      <c r="D9" s="12">
        <v>180183.12</v>
      </c>
      <c r="E9" s="13"/>
      <c r="F9" s="13">
        <f t="shared" si="0"/>
        <v>74.9102489481649</v>
      </c>
    </row>
    <row r="10" spans="1:6" ht="84" customHeight="1">
      <c r="A10" s="26" t="s">
        <v>40</v>
      </c>
      <c r="B10" s="12">
        <v>10</v>
      </c>
      <c r="C10" s="12"/>
      <c r="D10" s="12">
        <v>-1.49</v>
      </c>
      <c r="E10" s="13"/>
      <c r="F10" s="13">
        <f t="shared" si="0"/>
        <v>-14.899999999999999</v>
      </c>
    </row>
    <row r="11" spans="1:6" ht="36.75" customHeight="1">
      <c r="A11" s="26" t="s">
        <v>41</v>
      </c>
      <c r="B11" s="12">
        <v>1798</v>
      </c>
      <c r="C11" s="12"/>
      <c r="D11" s="12">
        <v>1747.95</v>
      </c>
      <c r="E11" s="13"/>
      <c r="F11" s="13">
        <f t="shared" si="0"/>
        <v>97.21635150166851</v>
      </c>
    </row>
    <row r="12" spans="1:6" ht="60">
      <c r="A12" s="26" t="s">
        <v>125</v>
      </c>
      <c r="B12" s="12">
        <v>10</v>
      </c>
      <c r="C12" s="12"/>
      <c r="D12" s="12">
        <v>0.1</v>
      </c>
      <c r="E12" s="13"/>
      <c r="F12" s="13">
        <f t="shared" si="0"/>
        <v>1</v>
      </c>
    </row>
    <row r="13" spans="1:6" ht="41.25" customHeight="1" hidden="1">
      <c r="A13" s="26" t="s">
        <v>126</v>
      </c>
      <c r="B13" s="12"/>
      <c r="C13" s="12"/>
      <c r="D13" s="12">
        <v>0</v>
      </c>
      <c r="E13" s="13"/>
      <c r="F13" s="13"/>
    </row>
    <row r="14" spans="1:6" ht="23.25">
      <c r="A14" s="25" t="s">
        <v>1</v>
      </c>
      <c r="B14" s="14">
        <f>B16+B17+B18+B19</f>
        <v>9824</v>
      </c>
      <c r="C14" s="14"/>
      <c r="D14" s="14">
        <f>D16+D17+D18+D19</f>
        <v>6481.95</v>
      </c>
      <c r="E14" s="15"/>
      <c r="F14" s="15">
        <f t="shared" si="0"/>
        <v>65.98076140065146</v>
      </c>
    </row>
    <row r="15" spans="1:6" ht="23.25">
      <c r="A15" s="25" t="s">
        <v>127</v>
      </c>
      <c r="B15" s="14">
        <f>B16+B17+B18+B19</f>
        <v>9824</v>
      </c>
      <c r="C15" s="14">
        <f>C16+C17+C18+C19</f>
        <v>0</v>
      </c>
      <c r="D15" s="14">
        <f>D16+D17+D18+D19</f>
        <v>6481.95</v>
      </c>
      <c r="E15" s="15"/>
      <c r="F15" s="15">
        <f t="shared" si="0"/>
        <v>65.98076140065146</v>
      </c>
    </row>
    <row r="16" spans="1:6" ht="48">
      <c r="A16" s="26" t="s">
        <v>2</v>
      </c>
      <c r="B16" s="12">
        <v>4488</v>
      </c>
      <c r="C16" s="12"/>
      <c r="D16" s="12">
        <v>3021.95</v>
      </c>
      <c r="E16" s="13"/>
      <c r="F16" s="13">
        <f t="shared" si="0"/>
        <v>67.33400178253119</v>
      </c>
    </row>
    <row r="17" spans="1:6" ht="74.25" customHeight="1">
      <c r="A17" s="26" t="s">
        <v>3</v>
      </c>
      <c r="B17" s="12">
        <v>22</v>
      </c>
      <c r="C17" s="12"/>
      <c r="D17" s="12">
        <v>20.86</v>
      </c>
      <c r="E17" s="13"/>
      <c r="F17" s="13">
        <f t="shared" si="0"/>
        <v>94.81818181818181</v>
      </c>
    </row>
    <row r="18" spans="1:6" ht="48">
      <c r="A18" s="26" t="s">
        <v>57</v>
      </c>
      <c r="B18" s="12">
        <v>6012</v>
      </c>
      <c r="C18" s="12"/>
      <c r="D18" s="12">
        <v>4029.44</v>
      </c>
      <c r="E18" s="13"/>
      <c r="F18" s="13">
        <f t="shared" si="0"/>
        <v>67.0232867598137</v>
      </c>
    </row>
    <row r="19" spans="1:6" ht="48">
      <c r="A19" s="26" t="s">
        <v>4</v>
      </c>
      <c r="B19" s="12">
        <v>-698</v>
      </c>
      <c r="C19" s="12"/>
      <c r="D19" s="12">
        <v>-590.3</v>
      </c>
      <c r="E19" s="13"/>
      <c r="F19" s="13">
        <f t="shared" si="0"/>
        <v>84.5702005730659</v>
      </c>
    </row>
    <row r="20" spans="1:6" ht="15">
      <c r="A20" s="25" t="s">
        <v>16</v>
      </c>
      <c r="B20" s="9">
        <f>B22+B23+B24+B21</f>
        <v>35301</v>
      </c>
      <c r="C20" s="9"/>
      <c r="D20" s="9">
        <f>D22+D23+D24+D21</f>
        <v>23584.199999999997</v>
      </c>
      <c r="E20" s="10"/>
      <c r="F20" s="11">
        <f>(D20/B20)*100</f>
        <v>66.80887226990735</v>
      </c>
    </row>
    <row r="21" spans="1:6" ht="24">
      <c r="A21" s="26" t="s">
        <v>128</v>
      </c>
      <c r="B21" s="12">
        <v>15320</v>
      </c>
      <c r="C21" s="12"/>
      <c r="D21" s="12">
        <v>10540.3</v>
      </c>
      <c r="E21" s="10"/>
      <c r="F21" s="18">
        <f>D21/B21*100</f>
        <v>68.80091383812011</v>
      </c>
    </row>
    <row r="22" spans="1:6" ht="24">
      <c r="A22" s="26" t="s">
        <v>26</v>
      </c>
      <c r="B22" s="12">
        <v>19572</v>
      </c>
      <c r="C22" s="12"/>
      <c r="D22" s="12">
        <v>12687.2</v>
      </c>
      <c r="E22" s="13"/>
      <c r="F22" s="13">
        <f>(D22/B22)*100</f>
        <v>64.82321684038422</v>
      </c>
    </row>
    <row r="23" spans="1:6" ht="12.75">
      <c r="A23" s="26" t="s">
        <v>42</v>
      </c>
      <c r="B23" s="12">
        <v>8</v>
      </c>
      <c r="C23" s="12"/>
      <c r="D23" s="12">
        <v>-9.2</v>
      </c>
      <c r="E23" s="13"/>
      <c r="F23" s="13">
        <v>0</v>
      </c>
    </row>
    <row r="24" spans="1:6" ht="25.5" customHeight="1">
      <c r="A24" s="26" t="s">
        <v>60</v>
      </c>
      <c r="B24" s="12">
        <v>401</v>
      </c>
      <c r="C24" s="12"/>
      <c r="D24" s="12">
        <v>365.9</v>
      </c>
      <c r="E24" s="13"/>
      <c r="F24" s="13">
        <f>(D24/B24)*100</f>
        <v>91.24688279301745</v>
      </c>
    </row>
    <row r="25" spans="1:6" ht="15">
      <c r="A25" s="25" t="s">
        <v>17</v>
      </c>
      <c r="B25" s="9">
        <f>B26+B28+B27</f>
        <v>23817</v>
      </c>
      <c r="C25" s="9"/>
      <c r="D25" s="9">
        <f>D26+D28+D27</f>
        <v>12719.6</v>
      </c>
      <c r="E25" s="10"/>
      <c r="F25" s="10">
        <f>(D25/B25)*100</f>
        <v>53.40555065709367</v>
      </c>
    </row>
    <row r="26" spans="1:6" ht="15" customHeight="1">
      <c r="A26" s="26" t="s">
        <v>61</v>
      </c>
      <c r="B26" s="12">
        <v>4050</v>
      </c>
      <c r="C26" s="12"/>
      <c r="D26" s="12">
        <v>2509.8</v>
      </c>
      <c r="E26" s="13"/>
      <c r="F26" s="13">
        <f>(D26/B26)*100</f>
        <v>61.970370370370375</v>
      </c>
    </row>
    <row r="27" spans="1:6" ht="12.75">
      <c r="A27" s="26" t="s">
        <v>5</v>
      </c>
      <c r="B27" s="12">
        <v>1401</v>
      </c>
      <c r="C27" s="12"/>
      <c r="D27" s="12">
        <v>472.9</v>
      </c>
      <c r="E27" s="13"/>
      <c r="F27" s="13">
        <f>(D27/B27)*100</f>
        <v>33.75446109921484</v>
      </c>
    </row>
    <row r="28" spans="1:6" ht="13.5" customHeight="1">
      <c r="A28" s="27" t="s">
        <v>18</v>
      </c>
      <c r="B28" s="12">
        <v>18366</v>
      </c>
      <c r="C28" s="12"/>
      <c r="D28" s="12">
        <v>9736.9</v>
      </c>
      <c r="E28" s="13"/>
      <c r="F28" s="13">
        <f>(D28/B28)*100</f>
        <v>53.015898943700314</v>
      </c>
    </row>
    <row r="29" spans="1:6" ht="15">
      <c r="A29" s="25" t="s">
        <v>19</v>
      </c>
      <c r="B29" s="9">
        <f>B30+B32+B31</f>
        <v>7710</v>
      </c>
      <c r="C29" s="9">
        <f>C30+C32</f>
        <v>0</v>
      </c>
      <c r="D29" s="9">
        <f>D30+D32+D31</f>
        <v>6354.5</v>
      </c>
      <c r="E29" s="10">
        <f>E30+E32</f>
        <v>0</v>
      </c>
      <c r="F29" s="10">
        <f>F30</f>
        <v>82.4189364461738</v>
      </c>
    </row>
    <row r="30" spans="1:6" ht="34.5" customHeight="1">
      <c r="A30" s="28" t="s">
        <v>62</v>
      </c>
      <c r="B30" s="12">
        <v>7710</v>
      </c>
      <c r="C30" s="12"/>
      <c r="D30" s="12">
        <v>6354.5</v>
      </c>
      <c r="E30" s="13"/>
      <c r="F30" s="13">
        <f>(D30/B30)*100</f>
        <v>82.4189364461738</v>
      </c>
    </row>
    <row r="31" spans="1:6" ht="64.5" customHeight="1" hidden="1">
      <c r="A31" s="26" t="s">
        <v>98</v>
      </c>
      <c r="B31" s="12">
        <v>0</v>
      </c>
      <c r="C31" s="12"/>
      <c r="D31" s="12">
        <v>0</v>
      </c>
      <c r="E31" s="13"/>
      <c r="F31" s="13" t="e">
        <f>(D31/B31)*100</f>
        <v>#DIV/0!</v>
      </c>
    </row>
    <row r="32" spans="1:6" ht="64.5" customHeight="1" hidden="1">
      <c r="A32" s="28" t="s">
        <v>85</v>
      </c>
      <c r="B32" s="12">
        <v>0</v>
      </c>
      <c r="C32" s="12"/>
      <c r="D32" s="12">
        <v>0</v>
      </c>
      <c r="E32" s="13"/>
      <c r="F32" s="13" t="e">
        <f>(D32/B32)*100</f>
        <v>#DIV/0!</v>
      </c>
    </row>
    <row r="33" spans="1:6" ht="24" customHeight="1" hidden="1">
      <c r="A33" s="28" t="s">
        <v>129</v>
      </c>
      <c r="B33" s="14">
        <f>B34</f>
        <v>0</v>
      </c>
      <c r="C33" s="14"/>
      <c r="D33" s="14">
        <f>D34</f>
        <v>0</v>
      </c>
      <c r="E33" s="15"/>
      <c r="F33" s="13">
        <v>0</v>
      </c>
    </row>
    <row r="34" spans="1:6" ht="30" customHeight="1" hidden="1">
      <c r="A34" s="27" t="s">
        <v>130</v>
      </c>
      <c r="B34" s="12">
        <v>0</v>
      </c>
      <c r="C34" s="12"/>
      <c r="D34" s="12">
        <v>0</v>
      </c>
      <c r="E34" s="13"/>
      <c r="F34" s="13">
        <v>0</v>
      </c>
    </row>
    <row r="35" spans="1:7" ht="24">
      <c r="A35" s="25" t="s">
        <v>27</v>
      </c>
      <c r="B35" s="9">
        <f>B36+B37+B38</f>
        <v>24984</v>
      </c>
      <c r="C35" s="9"/>
      <c r="D35" s="9">
        <f>D36+D37+D38</f>
        <v>18367.2</v>
      </c>
      <c r="E35" s="10"/>
      <c r="F35" s="10">
        <f>(D35/B35)*100</f>
        <v>73.51585014409223</v>
      </c>
      <c r="G35" s="99"/>
    </row>
    <row r="36" spans="1:7" ht="69.75" customHeight="1">
      <c r="A36" s="26" t="s">
        <v>43</v>
      </c>
      <c r="B36" s="12">
        <v>23484</v>
      </c>
      <c r="C36" s="12"/>
      <c r="D36" s="12">
        <v>16969.4</v>
      </c>
      <c r="E36" s="13"/>
      <c r="F36" s="13">
        <f>(D36/B36)*100</f>
        <v>72.25941066257879</v>
      </c>
      <c r="G36" s="99"/>
    </row>
    <row r="37" spans="1:6" ht="24.75" customHeight="1" hidden="1">
      <c r="A37" s="27" t="s">
        <v>64</v>
      </c>
      <c r="B37" s="12">
        <v>0</v>
      </c>
      <c r="C37" s="12"/>
      <c r="D37" s="12">
        <v>0</v>
      </c>
      <c r="E37" s="13"/>
      <c r="F37" s="13">
        <v>0</v>
      </c>
    </row>
    <row r="38" spans="1:6" ht="69" customHeight="1">
      <c r="A38" s="26" t="s">
        <v>65</v>
      </c>
      <c r="B38" s="12">
        <v>1500</v>
      </c>
      <c r="C38" s="12"/>
      <c r="D38" s="12">
        <v>1397.8</v>
      </c>
      <c r="E38" s="13"/>
      <c r="F38" s="13">
        <f>D38/B38*100</f>
        <v>93.18666666666667</v>
      </c>
    </row>
    <row r="39" spans="1:6" ht="15">
      <c r="A39" s="25" t="s">
        <v>28</v>
      </c>
      <c r="B39" s="9">
        <f>B40</f>
        <v>2947</v>
      </c>
      <c r="C39" s="9"/>
      <c r="D39" s="9">
        <f>D40</f>
        <v>1799.4</v>
      </c>
      <c r="E39" s="10"/>
      <c r="F39" s="10">
        <f>(D39/B39)*100</f>
        <v>61.05870376654225</v>
      </c>
    </row>
    <row r="40" spans="1:6" ht="12.75" customHeight="1">
      <c r="A40" s="26" t="s">
        <v>49</v>
      </c>
      <c r="B40" s="12">
        <v>2947</v>
      </c>
      <c r="C40" s="12"/>
      <c r="D40" s="12">
        <v>1799.4</v>
      </c>
      <c r="E40" s="13"/>
      <c r="F40" s="13">
        <f>(D40/B40)*100</f>
        <v>61.05870376654225</v>
      </c>
    </row>
    <row r="41" spans="1:6" ht="24">
      <c r="A41" s="25" t="s">
        <v>131</v>
      </c>
      <c r="B41" s="9">
        <f>B42+B43</f>
        <v>1525</v>
      </c>
      <c r="C41" s="9"/>
      <c r="D41" s="9">
        <f>D42+D43</f>
        <v>751.5</v>
      </c>
      <c r="E41" s="10"/>
      <c r="F41" s="10">
        <f>D41/B41*100</f>
        <v>49.278688524590166</v>
      </c>
    </row>
    <row r="42" spans="1:6" ht="18" customHeight="1">
      <c r="A42" s="27" t="s">
        <v>66</v>
      </c>
      <c r="B42" s="17">
        <v>35</v>
      </c>
      <c r="C42" s="17"/>
      <c r="D42" s="17">
        <v>13.7</v>
      </c>
      <c r="E42" s="18"/>
      <c r="F42" s="18">
        <f>D42/B42*100</f>
        <v>39.14285714285714</v>
      </c>
    </row>
    <row r="43" spans="1:6" ht="15" customHeight="1">
      <c r="A43" s="26" t="s">
        <v>67</v>
      </c>
      <c r="B43" s="17">
        <v>1490</v>
      </c>
      <c r="C43" s="17"/>
      <c r="D43" s="17">
        <v>737.8</v>
      </c>
      <c r="E43" s="18"/>
      <c r="F43" s="18">
        <f>D43/B43*100</f>
        <v>49.51677852348993</v>
      </c>
    </row>
    <row r="44" spans="1:6" ht="24">
      <c r="A44" s="25" t="s">
        <v>35</v>
      </c>
      <c r="B44" s="9">
        <f>B45+B46+B47</f>
        <v>1053</v>
      </c>
      <c r="C44" s="9"/>
      <c r="D44" s="9">
        <f>D45+D46+D47</f>
        <v>1014.7</v>
      </c>
      <c r="E44" s="10"/>
      <c r="F44" s="10">
        <f>(D44/B44)*100</f>
        <v>96.3627730294397</v>
      </c>
    </row>
    <row r="45" spans="1:6" ht="21" customHeight="1">
      <c r="A45" s="26" t="s">
        <v>68</v>
      </c>
      <c r="B45" s="17">
        <v>56</v>
      </c>
      <c r="C45" s="17"/>
      <c r="D45" s="17">
        <v>39</v>
      </c>
      <c r="E45" s="18"/>
      <c r="F45" s="18">
        <f>D45/B45*100</f>
        <v>69.64285714285714</v>
      </c>
    </row>
    <row r="46" spans="1:6" ht="74.25" customHeight="1">
      <c r="A46" s="30" t="s">
        <v>69</v>
      </c>
      <c r="B46" s="17">
        <v>167</v>
      </c>
      <c r="C46" s="17"/>
      <c r="D46" s="17">
        <v>150.7</v>
      </c>
      <c r="E46" s="18"/>
      <c r="F46" s="18">
        <f>D46/B46*100</f>
        <v>90.23952095808383</v>
      </c>
    </row>
    <row r="47" spans="1:6" ht="30" customHeight="1">
      <c r="A47" s="26" t="s">
        <v>70</v>
      </c>
      <c r="B47" s="17">
        <v>830</v>
      </c>
      <c r="C47" s="17"/>
      <c r="D47" s="17">
        <v>825</v>
      </c>
      <c r="E47" s="18"/>
      <c r="F47" s="18">
        <f>D47/B47*100</f>
        <v>99.3975903614458</v>
      </c>
    </row>
    <row r="48" spans="1:6" ht="15">
      <c r="A48" s="25" t="s">
        <v>132</v>
      </c>
      <c r="B48" s="9">
        <f>B49+B60+B61+B62</f>
        <v>1379</v>
      </c>
      <c r="C48" s="9">
        <f>C49+C60+C61</f>
        <v>0</v>
      </c>
      <c r="D48" s="9">
        <f>D49+D60+D61+D62</f>
        <v>1273.7</v>
      </c>
      <c r="E48" s="10"/>
      <c r="F48" s="10">
        <f>(D48/B48)*100</f>
        <v>92.36403190717913</v>
      </c>
    </row>
    <row r="49" spans="1:6" ht="33.75" customHeight="1">
      <c r="A49" s="25" t="s">
        <v>133</v>
      </c>
      <c r="B49" s="9">
        <f>B50+B51+B52+B53+B54+B55+B56+B57+B58+B59</f>
        <v>154</v>
      </c>
      <c r="C49" s="9">
        <f>C50+C51+C52+C53+C55++C58+C59</f>
        <v>0</v>
      </c>
      <c r="D49" s="9">
        <f>D50+D51+D52+D53+D55++D58+D59+D54+D56+D57</f>
        <v>121.6</v>
      </c>
      <c r="E49" s="25">
        <v>51</v>
      </c>
      <c r="F49" s="10">
        <f>(D49/B49)*100</f>
        <v>78.96103896103895</v>
      </c>
    </row>
    <row r="50" spans="1:6" ht="47.25" customHeight="1">
      <c r="A50" s="26" t="s">
        <v>134</v>
      </c>
      <c r="B50" s="17">
        <v>7</v>
      </c>
      <c r="C50" s="17"/>
      <c r="D50" s="17">
        <v>5</v>
      </c>
      <c r="E50" s="19">
        <v>22</v>
      </c>
      <c r="F50" s="18">
        <v>0</v>
      </c>
    </row>
    <row r="51" spans="1:6" ht="58.5" customHeight="1">
      <c r="A51" s="26" t="s">
        <v>135</v>
      </c>
      <c r="B51" s="17">
        <v>13</v>
      </c>
      <c r="C51" s="17"/>
      <c r="D51" s="17">
        <v>4.4</v>
      </c>
      <c r="E51" s="19">
        <v>71</v>
      </c>
      <c r="F51" s="18">
        <f>(D51/B51)*100</f>
        <v>33.84615384615385</v>
      </c>
    </row>
    <row r="52" spans="1:6" ht="24" customHeight="1">
      <c r="A52" s="26" t="s">
        <v>136</v>
      </c>
      <c r="B52" s="17">
        <v>7</v>
      </c>
      <c r="C52" s="17"/>
      <c r="D52" s="17">
        <v>4.6</v>
      </c>
      <c r="E52" s="19">
        <v>0</v>
      </c>
      <c r="F52" s="18">
        <v>0</v>
      </c>
    </row>
    <row r="53" spans="1:6" ht="61.5" customHeight="1">
      <c r="A53" s="26" t="s">
        <v>171</v>
      </c>
      <c r="B53" s="17">
        <v>2</v>
      </c>
      <c r="C53" s="17"/>
      <c r="D53" s="17">
        <v>1.5</v>
      </c>
      <c r="E53" s="19">
        <v>121.2</v>
      </c>
      <c r="F53" s="18">
        <f aca="true" t="shared" si="1" ref="F53:F73">D53/B53*100</f>
        <v>75</v>
      </c>
    </row>
    <row r="54" spans="1:6" ht="88.5" customHeight="1">
      <c r="A54" s="26" t="s">
        <v>152</v>
      </c>
      <c r="B54" s="17">
        <v>7</v>
      </c>
      <c r="C54" s="17"/>
      <c r="D54" s="17">
        <v>5.8</v>
      </c>
      <c r="E54" s="19"/>
      <c r="F54" s="18"/>
    </row>
    <row r="55" spans="1:6" ht="98.25" customHeight="1">
      <c r="A55" s="26" t="s">
        <v>160</v>
      </c>
      <c r="B55" s="17">
        <v>18</v>
      </c>
      <c r="C55" s="17"/>
      <c r="D55" s="17">
        <v>13.6</v>
      </c>
      <c r="E55" s="19">
        <v>887.3</v>
      </c>
      <c r="F55" s="18">
        <f t="shared" si="1"/>
        <v>75.55555555555556</v>
      </c>
    </row>
    <row r="56" spans="1:6" ht="63.75" customHeight="1">
      <c r="A56" s="26" t="s">
        <v>153</v>
      </c>
      <c r="B56" s="17">
        <v>2</v>
      </c>
      <c r="C56" s="17"/>
      <c r="D56" s="17">
        <v>0.7</v>
      </c>
      <c r="E56" s="19"/>
      <c r="F56" s="18"/>
    </row>
    <row r="57" spans="1:6" ht="69.75" customHeight="1">
      <c r="A57" s="26" t="s">
        <v>154</v>
      </c>
      <c r="B57" s="17">
        <v>18</v>
      </c>
      <c r="C57" s="17"/>
      <c r="D57" s="17">
        <v>15</v>
      </c>
      <c r="E57" s="19"/>
      <c r="F57" s="18"/>
    </row>
    <row r="58" spans="1:6" ht="51" customHeight="1">
      <c r="A58" s="26" t="s">
        <v>139</v>
      </c>
      <c r="B58" s="17">
        <v>0</v>
      </c>
      <c r="C58" s="17"/>
      <c r="D58" s="17">
        <v>0</v>
      </c>
      <c r="E58" s="19">
        <v>347.5</v>
      </c>
      <c r="F58" s="18" t="e">
        <f t="shared" si="1"/>
        <v>#DIV/0!</v>
      </c>
    </row>
    <row r="59" spans="1:6" ht="54" customHeight="1">
      <c r="A59" s="27" t="s">
        <v>140</v>
      </c>
      <c r="B59" s="17">
        <v>80</v>
      </c>
      <c r="C59" s="17"/>
      <c r="D59" s="17">
        <v>71</v>
      </c>
      <c r="E59" s="19">
        <v>87.6</v>
      </c>
      <c r="F59" s="18">
        <f t="shared" si="1"/>
        <v>88.75</v>
      </c>
    </row>
    <row r="60" spans="1:6" ht="32.25" customHeight="1">
      <c r="A60" s="26" t="s">
        <v>141</v>
      </c>
      <c r="B60" s="17">
        <v>83</v>
      </c>
      <c r="C60" s="17"/>
      <c r="D60" s="17">
        <v>78.6</v>
      </c>
      <c r="E60" s="19">
        <v>221.8</v>
      </c>
      <c r="F60" s="18">
        <f t="shared" si="1"/>
        <v>94.69879518072288</v>
      </c>
    </row>
    <row r="61" spans="1:6" ht="26.25" customHeight="1">
      <c r="A61" s="26" t="s">
        <v>142</v>
      </c>
      <c r="B61" s="17">
        <v>1132</v>
      </c>
      <c r="C61" s="17"/>
      <c r="D61" s="17">
        <v>1066.7</v>
      </c>
      <c r="E61" s="19">
        <v>68.4</v>
      </c>
      <c r="F61" s="18">
        <f t="shared" si="1"/>
        <v>94.2314487632509</v>
      </c>
    </row>
    <row r="62" spans="1:6" ht="75" customHeight="1">
      <c r="A62" s="26" t="s">
        <v>161</v>
      </c>
      <c r="B62" s="17">
        <v>10</v>
      </c>
      <c r="C62" s="17"/>
      <c r="D62" s="17">
        <v>6.8</v>
      </c>
      <c r="E62" s="17">
        <v>3536.16</v>
      </c>
      <c r="F62" s="18">
        <f t="shared" si="1"/>
        <v>68</v>
      </c>
    </row>
    <row r="63" spans="1:6" ht="18" customHeight="1">
      <c r="A63" s="25" t="s">
        <v>78</v>
      </c>
      <c r="B63" s="9">
        <v>684</v>
      </c>
      <c r="C63" s="9"/>
      <c r="D63" s="9">
        <v>610.5</v>
      </c>
      <c r="E63" s="10"/>
      <c r="F63" s="18">
        <f t="shared" si="1"/>
        <v>89.25438596491229</v>
      </c>
    </row>
    <row r="64" spans="1:6" ht="15">
      <c r="A64" s="25" t="s">
        <v>51</v>
      </c>
      <c r="B64" s="9">
        <f>B7+B14+B20+B25+B29+B35+B39+B41+B44+B48+B63+B33</f>
        <v>351574</v>
      </c>
      <c r="C64" s="9"/>
      <c r="D64" s="9">
        <f>D7+D14+D20+D25+D29+D35+D39+D41+D44+D48+D63+D33</f>
        <v>254886.93000000005</v>
      </c>
      <c r="E64" s="10"/>
      <c r="F64" s="10">
        <f t="shared" si="1"/>
        <v>72.49879968370814</v>
      </c>
    </row>
    <row r="65" spans="1:6" ht="15">
      <c r="A65" s="25" t="s">
        <v>32</v>
      </c>
      <c r="B65" s="9">
        <f>B66+B73+B74</f>
        <v>1437828.1999999997</v>
      </c>
      <c r="C65" s="9">
        <f>C66+C73+C74</f>
        <v>0</v>
      </c>
      <c r="D65" s="9">
        <f>D66+D73+D74</f>
        <v>999780.8</v>
      </c>
      <c r="E65" s="10"/>
      <c r="F65" s="10">
        <f t="shared" si="1"/>
        <v>69.53409315521843</v>
      </c>
    </row>
    <row r="66" spans="1:6" ht="24.75" customHeight="1">
      <c r="A66" s="101" t="s">
        <v>79</v>
      </c>
      <c r="B66" s="9">
        <f>B67+B70+B71+B72</f>
        <v>1429983.7999999998</v>
      </c>
      <c r="C66" s="9">
        <f>C67+C70+C71+C72</f>
        <v>0</v>
      </c>
      <c r="D66" s="9">
        <f>D67+D70+D71+D72</f>
        <v>992432.2000000001</v>
      </c>
      <c r="E66" s="10"/>
      <c r="F66" s="10">
        <f t="shared" si="1"/>
        <v>69.40163937521532</v>
      </c>
    </row>
    <row r="67" spans="1:6" ht="24.75" customHeight="1">
      <c r="A67" s="26" t="s">
        <v>80</v>
      </c>
      <c r="B67" s="16">
        <f>B68+B69</f>
        <v>497965</v>
      </c>
      <c r="C67" s="16">
        <f>C68+C69</f>
        <v>0</v>
      </c>
      <c r="D67" s="16">
        <f>D68+D69</f>
        <v>384638.5</v>
      </c>
      <c r="E67" s="100">
        <f>E68</f>
        <v>0</v>
      </c>
      <c r="F67" s="100">
        <f>F68</f>
        <v>75.62687514113966</v>
      </c>
    </row>
    <row r="68" spans="1:6" ht="24.75" customHeight="1">
      <c r="A68" s="26" t="s">
        <v>86</v>
      </c>
      <c r="B68" s="16">
        <v>464965</v>
      </c>
      <c r="C68" s="16"/>
      <c r="D68" s="16">
        <v>351638.5</v>
      </c>
      <c r="E68" s="21"/>
      <c r="F68" s="21">
        <f>D68/B68*100</f>
        <v>75.62687514113966</v>
      </c>
    </row>
    <row r="69" spans="1:6" ht="24.75" customHeight="1">
      <c r="A69" s="26" t="s">
        <v>172</v>
      </c>
      <c r="B69" s="94">
        <v>33000</v>
      </c>
      <c r="C69" s="94"/>
      <c r="D69" s="94">
        <v>33000</v>
      </c>
      <c r="E69" s="63"/>
      <c r="F69" s="21">
        <f>D69/B69*100</f>
        <v>100</v>
      </c>
    </row>
    <row r="70" spans="1:6" ht="28.5" customHeight="1">
      <c r="A70" s="26" t="s">
        <v>53</v>
      </c>
      <c r="B70" s="16">
        <v>193278</v>
      </c>
      <c r="C70" s="16"/>
      <c r="D70" s="16">
        <v>107647.2</v>
      </c>
      <c r="E70" s="21"/>
      <c r="F70" s="21">
        <f t="shared" si="1"/>
        <v>55.695526650731075</v>
      </c>
    </row>
    <row r="71" spans="1:6" ht="21.75" customHeight="1">
      <c r="A71" s="26" t="s">
        <v>81</v>
      </c>
      <c r="B71" s="16">
        <v>713087.4</v>
      </c>
      <c r="C71" s="16"/>
      <c r="D71" s="16">
        <v>485448.2</v>
      </c>
      <c r="E71" s="21"/>
      <c r="F71" s="21">
        <f t="shared" si="1"/>
        <v>68.07695662551323</v>
      </c>
    </row>
    <row r="72" spans="1:6" ht="15">
      <c r="A72" s="26" t="s">
        <v>34</v>
      </c>
      <c r="B72" s="16">
        <v>25653.4</v>
      </c>
      <c r="C72" s="16"/>
      <c r="D72" s="16">
        <v>14698.3</v>
      </c>
      <c r="E72" s="21"/>
      <c r="F72" s="21">
        <f t="shared" si="1"/>
        <v>57.29571908596911</v>
      </c>
    </row>
    <row r="73" spans="1:6" ht="15">
      <c r="A73" s="26" t="s">
        <v>87</v>
      </c>
      <c r="B73" s="16">
        <v>7844.4</v>
      </c>
      <c r="C73" s="16"/>
      <c r="D73" s="16">
        <v>7498.7</v>
      </c>
      <c r="E73" s="21"/>
      <c r="F73" s="21">
        <f t="shared" si="1"/>
        <v>95.59303452144205</v>
      </c>
    </row>
    <row r="74" spans="1:6" ht="35.25" customHeight="1">
      <c r="A74" s="26" t="s">
        <v>56</v>
      </c>
      <c r="B74" s="16"/>
      <c r="C74" s="16"/>
      <c r="D74" s="16">
        <v>-150.1</v>
      </c>
      <c r="E74" s="21"/>
      <c r="F74" s="21"/>
    </row>
    <row r="75" spans="1:6" ht="15">
      <c r="A75" s="25" t="s">
        <v>20</v>
      </c>
      <c r="B75" s="9">
        <f>B64+B65</f>
        <v>1789402.1999999997</v>
      </c>
      <c r="C75" s="9"/>
      <c r="D75" s="9">
        <f>D64+D65</f>
        <v>1254667.73</v>
      </c>
      <c r="E75" s="10"/>
      <c r="F75" s="10">
        <f>D75/B75*100</f>
        <v>70.11658586314469</v>
      </c>
    </row>
    <row r="76" spans="1:6" ht="15">
      <c r="A76" s="25" t="s">
        <v>21</v>
      </c>
      <c r="B76" s="9"/>
      <c r="C76" s="9"/>
      <c r="D76" s="9"/>
      <c r="E76" s="10"/>
      <c r="F76" s="10"/>
    </row>
    <row r="77" spans="1:6" ht="13.5">
      <c r="A77" s="26" t="s">
        <v>29</v>
      </c>
      <c r="B77" s="17">
        <v>77110.6</v>
      </c>
      <c r="C77" s="17"/>
      <c r="D77" s="17">
        <v>53593</v>
      </c>
      <c r="E77" s="18"/>
      <c r="F77" s="18">
        <f>(D77/B77)*100</f>
        <v>69.50146931809634</v>
      </c>
    </row>
    <row r="78" spans="1:6" ht="13.5" hidden="1">
      <c r="A78" s="26" t="s">
        <v>33</v>
      </c>
      <c r="B78" s="17">
        <v>0</v>
      </c>
      <c r="C78" s="17"/>
      <c r="D78" s="17">
        <v>0</v>
      </c>
      <c r="E78" s="18"/>
      <c r="F78" s="18" t="e">
        <f>D78/B78*100</f>
        <v>#DIV/0!</v>
      </c>
    </row>
    <row r="79" spans="1:6" ht="13.5">
      <c r="A79" s="26" t="s">
        <v>30</v>
      </c>
      <c r="B79" s="17">
        <v>11407</v>
      </c>
      <c r="C79" s="17"/>
      <c r="D79" s="17">
        <v>7752.9</v>
      </c>
      <c r="E79" s="18"/>
      <c r="F79" s="18">
        <f aca="true" t="shared" si="2" ref="F79:F89">(D79/B79)*100</f>
        <v>67.96616112913124</v>
      </c>
    </row>
    <row r="80" spans="1:6" ht="13.5">
      <c r="A80" s="26" t="s">
        <v>31</v>
      </c>
      <c r="B80" s="17">
        <v>140740</v>
      </c>
      <c r="C80" s="17"/>
      <c r="D80" s="17">
        <v>69213</v>
      </c>
      <c r="E80" s="18"/>
      <c r="F80" s="18">
        <f t="shared" si="2"/>
        <v>49.1779167258775</v>
      </c>
    </row>
    <row r="81" spans="1:6" ht="13.5">
      <c r="A81" s="26" t="s">
        <v>39</v>
      </c>
      <c r="B81" s="17">
        <v>433639.1</v>
      </c>
      <c r="C81" s="17"/>
      <c r="D81" s="17">
        <v>360865.94</v>
      </c>
      <c r="E81" s="18"/>
      <c r="F81" s="18">
        <f t="shared" si="2"/>
        <v>83.21803545851839</v>
      </c>
    </row>
    <row r="82" spans="1:6" ht="13.5">
      <c r="A82" s="26" t="s">
        <v>22</v>
      </c>
      <c r="B82" s="17">
        <v>957042.1</v>
      </c>
      <c r="C82" s="17"/>
      <c r="D82" s="17">
        <v>685019.7</v>
      </c>
      <c r="E82" s="18"/>
      <c r="F82" s="18">
        <f t="shared" si="2"/>
        <v>71.57675717713985</v>
      </c>
    </row>
    <row r="83" spans="1:6" ht="13.5">
      <c r="A83" s="26" t="s">
        <v>144</v>
      </c>
      <c r="B83" s="17">
        <v>96584.7</v>
      </c>
      <c r="C83" s="17"/>
      <c r="D83" s="17">
        <v>70991.6</v>
      </c>
      <c r="E83" s="18"/>
      <c r="F83" s="18">
        <f t="shared" si="2"/>
        <v>73.50191075812216</v>
      </c>
    </row>
    <row r="84" spans="1:6" ht="13.5" hidden="1">
      <c r="A84" s="26" t="s">
        <v>37</v>
      </c>
      <c r="B84" s="17"/>
      <c r="C84" s="17"/>
      <c r="D84" s="17"/>
      <c r="E84" s="18"/>
      <c r="F84" s="18"/>
    </row>
    <row r="85" spans="1:6" ht="13.5" hidden="1">
      <c r="A85" s="26" t="s">
        <v>37</v>
      </c>
      <c r="B85" s="17">
        <v>0</v>
      </c>
      <c r="C85" s="17"/>
      <c r="D85" s="17">
        <v>0</v>
      </c>
      <c r="E85" s="18"/>
      <c r="F85" s="18"/>
    </row>
    <row r="86" spans="1:6" ht="13.5">
      <c r="A86" s="26" t="s">
        <v>23</v>
      </c>
      <c r="B86" s="17">
        <v>240420.1</v>
      </c>
      <c r="C86" s="17"/>
      <c r="D86" s="17">
        <v>150013.9</v>
      </c>
      <c r="E86" s="18"/>
      <c r="F86" s="18">
        <f t="shared" si="2"/>
        <v>62.3965716676767</v>
      </c>
    </row>
    <row r="87" spans="1:6" ht="13.5">
      <c r="A87" s="26" t="s">
        <v>46</v>
      </c>
      <c r="B87" s="17">
        <v>43690.5</v>
      </c>
      <c r="C87" s="17"/>
      <c r="D87" s="17">
        <v>30506.97</v>
      </c>
      <c r="E87" s="18"/>
      <c r="F87" s="18">
        <f t="shared" si="2"/>
        <v>69.82517938682322</v>
      </c>
    </row>
    <row r="88" spans="1:6" ht="13.5">
      <c r="A88" s="26" t="s">
        <v>47</v>
      </c>
      <c r="B88" s="17">
        <v>9991.3</v>
      </c>
      <c r="C88" s="17"/>
      <c r="D88" s="17">
        <v>7115.2</v>
      </c>
      <c r="E88" s="18"/>
      <c r="F88" s="18">
        <f t="shared" si="2"/>
        <v>71.2139561418434</v>
      </c>
    </row>
    <row r="89" spans="1:6" ht="13.5">
      <c r="A89" s="26" t="s">
        <v>48</v>
      </c>
      <c r="B89" s="17">
        <v>16</v>
      </c>
      <c r="C89" s="17"/>
      <c r="D89" s="17">
        <v>12.3</v>
      </c>
      <c r="E89" s="18"/>
      <c r="F89" s="18">
        <f t="shared" si="2"/>
        <v>76.875</v>
      </c>
    </row>
    <row r="90" spans="1:6" ht="15">
      <c r="A90" s="25" t="s">
        <v>24</v>
      </c>
      <c r="B90" s="9">
        <f>SUM(B77:B89)</f>
        <v>2010641.4</v>
      </c>
      <c r="C90" s="9">
        <f>SUM(C77:C89)</f>
        <v>0</v>
      </c>
      <c r="D90" s="9">
        <f>SUM(D77:D89)</f>
        <v>1435084.51</v>
      </c>
      <c r="E90" s="10">
        <f>SUM(E77:E89)</f>
        <v>0</v>
      </c>
      <c r="F90" s="10">
        <f>D90/B90*100</f>
        <v>71.37446339262685</v>
      </c>
    </row>
    <row r="91" spans="1:6" ht="15">
      <c r="A91" s="50"/>
      <c r="B91" s="51"/>
      <c r="C91" s="51"/>
      <c r="D91" s="52"/>
      <c r="E91" s="53"/>
      <c r="F91" s="53"/>
    </row>
    <row r="92" spans="1:3" ht="23.25">
      <c r="A92" s="33" t="s">
        <v>7</v>
      </c>
      <c r="B92" s="34">
        <f>D90-D75</f>
        <v>180416.78000000003</v>
      </c>
      <c r="C92" s="55"/>
    </row>
    <row r="93" spans="1:3" ht="13.5">
      <c r="A93" s="37" t="s">
        <v>8</v>
      </c>
      <c r="B93" s="38">
        <f>B94+B97+B100</f>
        <v>196462</v>
      </c>
      <c r="C93" s="95"/>
    </row>
    <row r="94" spans="1:3" ht="13.5">
      <c r="A94" s="33" t="s">
        <v>9</v>
      </c>
      <c r="B94" s="97">
        <v>0</v>
      </c>
      <c r="C94" s="56"/>
    </row>
    <row r="95" spans="1:3" ht="24">
      <c r="A95" s="26" t="s">
        <v>145</v>
      </c>
      <c r="B95" s="17">
        <v>0</v>
      </c>
      <c r="C95" s="57"/>
    </row>
    <row r="96" spans="1:3" ht="24">
      <c r="A96" s="26" t="s">
        <v>146</v>
      </c>
      <c r="B96" s="98">
        <v>0</v>
      </c>
      <c r="C96" s="58"/>
    </row>
    <row r="97" spans="1:3" ht="23.25">
      <c r="A97" s="33" t="s">
        <v>147</v>
      </c>
      <c r="B97" s="45">
        <f>B98+B99</f>
        <v>196462</v>
      </c>
      <c r="C97" s="55"/>
    </row>
    <row r="98" spans="1:3" ht="37.5" customHeight="1">
      <c r="A98" s="26" t="s">
        <v>148</v>
      </c>
      <c r="B98" s="98">
        <v>202300</v>
      </c>
      <c r="C98" s="58"/>
    </row>
    <row r="99" spans="1:3" ht="36">
      <c r="A99" s="26" t="s">
        <v>165</v>
      </c>
      <c r="B99" s="98">
        <v>-5838</v>
      </c>
      <c r="C99" s="58"/>
    </row>
    <row r="100" spans="1:3" ht="23.25">
      <c r="A100" s="25" t="s">
        <v>82</v>
      </c>
      <c r="B100" s="96">
        <v>0</v>
      </c>
      <c r="C100" s="58"/>
    </row>
    <row r="101" spans="1:3" ht="23.25">
      <c r="A101" s="33" t="s">
        <v>14</v>
      </c>
      <c r="B101" s="96">
        <f>B92-B93</f>
        <v>-16045.219999999972</v>
      </c>
      <c r="C101" s="59"/>
    </row>
  </sheetData>
  <sheetProtection/>
  <mergeCells count="5">
    <mergeCell ref="A1:F1"/>
    <mergeCell ref="A2:A5"/>
    <mergeCell ref="B2:B5"/>
    <mergeCell ref="D2:D5"/>
    <mergeCell ref="F2:F5"/>
  </mergeCells>
  <printOptions/>
  <pageMargins left="0.11811023622047245" right="0" top="0.5511811023622047" bottom="0.35433070866141736" header="0.11811023622047245" footer="0.1181102362204724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0.50390625" style="48" customWidth="1"/>
    <col min="2" max="2" width="13.00390625" style="49" customWidth="1"/>
    <col min="3" max="3" width="15.375" style="49" hidden="1" customWidth="1"/>
    <col min="4" max="4" width="13.375" style="35" customWidth="1"/>
    <col min="5" max="5" width="13.875" style="36" hidden="1" customWidth="1"/>
    <col min="6" max="6" width="9.625" style="36" customWidth="1"/>
    <col min="7" max="7" width="9.125" style="22" bestFit="1" customWidth="1"/>
    <col min="8" max="16384" width="8.875" style="22" customWidth="1"/>
  </cols>
  <sheetData>
    <row r="1" spans="1:6" ht="39" customHeight="1" thickBot="1">
      <c r="A1" s="105" t="s">
        <v>173</v>
      </c>
      <c r="B1" s="105"/>
      <c r="C1" s="105"/>
      <c r="D1" s="105"/>
      <c r="E1" s="105"/>
      <c r="F1" s="105"/>
    </row>
    <row r="2" spans="1:6" ht="12.75" customHeight="1">
      <c r="A2" s="102" t="s">
        <v>15</v>
      </c>
      <c r="B2" s="123" t="s">
        <v>157</v>
      </c>
      <c r="C2" s="1"/>
      <c r="D2" s="109" t="s">
        <v>164</v>
      </c>
      <c r="E2" s="2"/>
      <c r="F2" s="112" t="s">
        <v>0</v>
      </c>
    </row>
    <row r="3" spans="1:6" ht="12.75" customHeight="1">
      <c r="A3" s="103"/>
      <c r="B3" s="124"/>
      <c r="C3" s="3"/>
      <c r="D3" s="110"/>
      <c r="E3" s="4"/>
      <c r="F3" s="113"/>
    </row>
    <row r="4" spans="1:6" ht="12.75">
      <c r="A4" s="103"/>
      <c r="B4" s="124"/>
      <c r="C4" s="3"/>
      <c r="D4" s="110"/>
      <c r="E4" s="4"/>
      <c r="F4" s="113"/>
    </row>
    <row r="5" spans="1:6" ht="26.25" customHeight="1">
      <c r="A5" s="104"/>
      <c r="B5" s="125"/>
      <c r="C5" s="5"/>
      <c r="D5" s="111"/>
      <c r="E5" s="6"/>
      <c r="F5" s="114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B9+B10+B11+B12</f>
        <v>246850</v>
      </c>
      <c r="C7" s="9"/>
      <c r="D7" s="9">
        <f>D9+D10+D11+D12+D13</f>
        <v>201772.7</v>
      </c>
      <c r="E7" s="10"/>
      <c r="F7" s="11">
        <f aca="true" t="shared" si="0" ref="F7:F19">(D7/B7)*100</f>
        <v>81.73899129025725</v>
      </c>
    </row>
    <row r="8" spans="1:6" ht="15.75">
      <c r="A8" s="25" t="s">
        <v>124</v>
      </c>
      <c r="B8" s="61">
        <f>B9+B10+B11+B12+B13</f>
        <v>246850</v>
      </c>
      <c r="C8" s="61">
        <f>C9+C10+C11+C12+C13</f>
        <v>0</v>
      </c>
      <c r="D8" s="61">
        <f>D9+D10+D11+D12+D13</f>
        <v>201772.7</v>
      </c>
      <c r="E8" s="10"/>
      <c r="F8" s="11">
        <f t="shared" si="0"/>
        <v>81.73899129025725</v>
      </c>
    </row>
    <row r="9" spans="1:6" ht="48.75" customHeight="1">
      <c r="A9" s="26" t="s">
        <v>50</v>
      </c>
      <c r="B9" s="12">
        <v>244832</v>
      </c>
      <c r="C9" s="12"/>
      <c r="D9" s="12">
        <v>199847.4</v>
      </c>
      <c r="E9" s="13"/>
      <c r="F9" s="13">
        <f t="shared" si="0"/>
        <v>81.62633969415762</v>
      </c>
    </row>
    <row r="10" spans="1:6" ht="84" customHeight="1">
      <c r="A10" s="26" t="s">
        <v>40</v>
      </c>
      <c r="B10" s="12">
        <v>10</v>
      </c>
      <c r="C10" s="12"/>
      <c r="D10" s="12">
        <v>-1</v>
      </c>
      <c r="E10" s="13"/>
      <c r="F10" s="13">
        <f t="shared" si="0"/>
        <v>-10</v>
      </c>
    </row>
    <row r="11" spans="1:6" ht="36.75" customHeight="1">
      <c r="A11" s="26" t="s">
        <v>41</v>
      </c>
      <c r="B11" s="12">
        <v>1998</v>
      </c>
      <c r="C11" s="12"/>
      <c r="D11" s="12">
        <v>1926.2</v>
      </c>
      <c r="E11" s="13"/>
      <c r="F11" s="13">
        <f t="shared" si="0"/>
        <v>96.4064064064064</v>
      </c>
    </row>
    <row r="12" spans="1:6" ht="60">
      <c r="A12" s="26" t="s">
        <v>125</v>
      </c>
      <c r="B12" s="12">
        <v>10</v>
      </c>
      <c r="C12" s="12"/>
      <c r="D12" s="12">
        <v>0.1</v>
      </c>
      <c r="E12" s="13"/>
      <c r="F12" s="13">
        <f t="shared" si="0"/>
        <v>1</v>
      </c>
    </row>
    <row r="13" spans="1:6" ht="41.25" customHeight="1" hidden="1">
      <c r="A13" s="26" t="s">
        <v>126</v>
      </c>
      <c r="B13" s="12"/>
      <c r="C13" s="12"/>
      <c r="D13" s="12">
        <v>0</v>
      </c>
      <c r="E13" s="13"/>
      <c r="F13" s="13"/>
    </row>
    <row r="14" spans="1:6" ht="23.25">
      <c r="A14" s="25" t="s">
        <v>1</v>
      </c>
      <c r="B14" s="14">
        <f>B16+B17+B18+B19</f>
        <v>9824</v>
      </c>
      <c r="C14" s="14"/>
      <c r="D14" s="14">
        <f>D16+D17+D18+D19</f>
        <v>7308.099999999999</v>
      </c>
      <c r="E14" s="15"/>
      <c r="F14" s="15">
        <f t="shared" si="0"/>
        <v>74.39026872964169</v>
      </c>
    </row>
    <row r="15" spans="1:6" ht="24">
      <c r="A15" s="25" t="s">
        <v>127</v>
      </c>
      <c r="B15" s="62">
        <f>B16+B17+B18+B19</f>
        <v>9824</v>
      </c>
      <c r="C15" s="62">
        <f>C16+C17+C18+C19</f>
        <v>0</v>
      </c>
      <c r="D15" s="62">
        <f>D16+D17+D18+D19</f>
        <v>7308.099999999999</v>
      </c>
      <c r="E15" s="15"/>
      <c r="F15" s="15">
        <f t="shared" si="0"/>
        <v>74.39026872964169</v>
      </c>
    </row>
    <row r="16" spans="1:6" ht="48">
      <c r="A16" s="26" t="s">
        <v>2</v>
      </c>
      <c r="B16" s="12">
        <v>4483</v>
      </c>
      <c r="C16" s="12"/>
      <c r="D16" s="12">
        <v>3362.9</v>
      </c>
      <c r="E16" s="13"/>
      <c r="F16" s="13">
        <f t="shared" si="0"/>
        <v>75.0144992192728</v>
      </c>
    </row>
    <row r="17" spans="1:6" ht="74.25" customHeight="1">
      <c r="A17" s="26" t="s">
        <v>3</v>
      </c>
      <c r="B17" s="12">
        <v>27</v>
      </c>
      <c r="C17" s="12"/>
      <c r="D17" s="12">
        <v>23.7</v>
      </c>
      <c r="E17" s="13"/>
      <c r="F17" s="13">
        <f t="shared" si="0"/>
        <v>87.77777777777777</v>
      </c>
    </row>
    <row r="18" spans="1:6" ht="48">
      <c r="A18" s="26" t="s">
        <v>57</v>
      </c>
      <c r="B18" s="12">
        <v>6012</v>
      </c>
      <c r="C18" s="12"/>
      <c r="D18" s="12">
        <v>4525.3</v>
      </c>
      <c r="E18" s="13"/>
      <c r="F18" s="13">
        <f t="shared" si="0"/>
        <v>75.271124417831</v>
      </c>
    </row>
    <row r="19" spans="1:6" ht="48">
      <c r="A19" s="26" t="s">
        <v>4</v>
      </c>
      <c r="B19" s="12">
        <v>-698</v>
      </c>
      <c r="C19" s="12"/>
      <c r="D19" s="12">
        <v>-603.8</v>
      </c>
      <c r="E19" s="13"/>
      <c r="F19" s="13">
        <f t="shared" si="0"/>
        <v>86.50429799426934</v>
      </c>
    </row>
    <row r="20" spans="1:6" ht="15">
      <c r="A20" s="25" t="s">
        <v>16</v>
      </c>
      <c r="B20" s="9">
        <f>B22+B23+B24+B21</f>
        <v>33001</v>
      </c>
      <c r="C20" s="9"/>
      <c r="D20" s="9">
        <f>D22+D23+D24+D21</f>
        <v>30825.899999999998</v>
      </c>
      <c r="E20" s="10"/>
      <c r="F20" s="11">
        <f>(D20/B20)*100</f>
        <v>93.40898760643617</v>
      </c>
    </row>
    <row r="21" spans="1:6" ht="24">
      <c r="A21" s="26" t="s">
        <v>128</v>
      </c>
      <c r="B21" s="12">
        <v>14820</v>
      </c>
      <c r="C21" s="12"/>
      <c r="D21" s="12">
        <v>13737.3</v>
      </c>
      <c r="E21" s="10"/>
      <c r="F21" s="18">
        <f>D21/B21*100</f>
        <v>92.69433198380567</v>
      </c>
    </row>
    <row r="22" spans="1:6" ht="24">
      <c r="A22" s="26" t="s">
        <v>26</v>
      </c>
      <c r="B22" s="12">
        <v>17772</v>
      </c>
      <c r="C22" s="12"/>
      <c r="D22" s="12">
        <v>16723.8</v>
      </c>
      <c r="E22" s="13"/>
      <c r="F22" s="13">
        <f>(D22/B22)*100</f>
        <v>94.10195813639433</v>
      </c>
    </row>
    <row r="23" spans="1:6" ht="12.75">
      <c r="A23" s="26" t="s">
        <v>42</v>
      </c>
      <c r="B23" s="12">
        <v>8</v>
      </c>
      <c r="C23" s="12"/>
      <c r="D23" s="12">
        <v>-9.2</v>
      </c>
      <c r="E23" s="13"/>
      <c r="F23" s="13">
        <v>0</v>
      </c>
    </row>
    <row r="24" spans="1:6" ht="25.5" customHeight="1">
      <c r="A24" s="26" t="s">
        <v>60</v>
      </c>
      <c r="B24" s="12">
        <v>401</v>
      </c>
      <c r="C24" s="12"/>
      <c r="D24" s="12">
        <v>374</v>
      </c>
      <c r="E24" s="13"/>
      <c r="F24" s="13">
        <f>(D24/B24)*100</f>
        <v>93.26683291770573</v>
      </c>
    </row>
    <row r="25" spans="1:6" ht="15">
      <c r="A25" s="25" t="s">
        <v>17</v>
      </c>
      <c r="B25" s="9">
        <f>B26+B28+B27</f>
        <v>21617</v>
      </c>
      <c r="C25" s="9"/>
      <c r="D25" s="9">
        <f>D26+D28+D27</f>
        <v>14896.9</v>
      </c>
      <c r="E25" s="10"/>
      <c r="F25" s="10">
        <f>(D25/B25)*100</f>
        <v>68.91289263079983</v>
      </c>
    </row>
    <row r="26" spans="1:6" ht="15" customHeight="1">
      <c r="A26" s="26" t="s">
        <v>61</v>
      </c>
      <c r="B26" s="12">
        <v>4050</v>
      </c>
      <c r="C26" s="12"/>
      <c r="D26" s="12">
        <v>3410.9</v>
      </c>
      <c r="E26" s="13"/>
      <c r="F26" s="13">
        <f>(D26/B26)*100</f>
        <v>84.21975308641976</v>
      </c>
    </row>
    <row r="27" spans="1:6" ht="12.75">
      <c r="A27" s="26" t="s">
        <v>5</v>
      </c>
      <c r="B27" s="12">
        <v>1401</v>
      </c>
      <c r="C27" s="12"/>
      <c r="D27" s="12">
        <v>715.7</v>
      </c>
      <c r="E27" s="13"/>
      <c r="F27" s="13">
        <f>(D27/B27)*100</f>
        <v>51.084939329050684</v>
      </c>
    </row>
    <row r="28" spans="1:6" ht="13.5" customHeight="1">
      <c r="A28" s="27" t="s">
        <v>18</v>
      </c>
      <c r="B28" s="12">
        <v>16166</v>
      </c>
      <c r="C28" s="12"/>
      <c r="D28" s="12">
        <v>10770.3</v>
      </c>
      <c r="E28" s="13"/>
      <c r="F28" s="13">
        <f>(D28/B28)*100</f>
        <v>66.62315971792651</v>
      </c>
    </row>
    <row r="29" spans="1:6" ht="15">
      <c r="A29" s="25" t="s">
        <v>19</v>
      </c>
      <c r="B29" s="9">
        <f>B30+B32+B31</f>
        <v>7710</v>
      </c>
      <c r="C29" s="9">
        <f>C30+C32</f>
        <v>0</v>
      </c>
      <c r="D29" s="9">
        <f>D30+D32+D31</f>
        <v>6906.6</v>
      </c>
      <c r="E29" s="10">
        <f>E30+E32</f>
        <v>0</v>
      </c>
      <c r="F29" s="10">
        <f>F30</f>
        <v>89.57976653696498</v>
      </c>
    </row>
    <row r="30" spans="1:6" ht="34.5" customHeight="1">
      <c r="A30" s="28" t="s">
        <v>62</v>
      </c>
      <c r="B30" s="12">
        <v>7710</v>
      </c>
      <c r="C30" s="12"/>
      <c r="D30" s="12">
        <v>6906.6</v>
      </c>
      <c r="E30" s="13"/>
      <c r="F30" s="13">
        <f>(D30/B30)*100</f>
        <v>89.57976653696498</v>
      </c>
    </row>
    <row r="31" spans="1:6" ht="64.5" customHeight="1" hidden="1">
      <c r="A31" s="26" t="s">
        <v>98</v>
      </c>
      <c r="B31" s="12">
        <v>0</v>
      </c>
      <c r="C31" s="12"/>
      <c r="D31" s="12">
        <v>0</v>
      </c>
      <c r="E31" s="13"/>
      <c r="F31" s="13" t="e">
        <f>(D31/B31)*100</f>
        <v>#DIV/0!</v>
      </c>
    </row>
    <row r="32" spans="1:6" ht="64.5" customHeight="1" hidden="1">
      <c r="A32" s="28" t="s">
        <v>85</v>
      </c>
      <c r="B32" s="12">
        <v>0</v>
      </c>
      <c r="C32" s="12"/>
      <c r="D32" s="12">
        <v>0</v>
      </c>
      <c r="E32" s="13"/>
      <c r="F32" s="13" t="e">
        <f>(D32/B32)*100</f>
        <v>#DIV/0!</v>
      </c>
    </row>
    <row r="33" spans="1:6" ht="24" customHeight="1" hidden="1">
      <c r="A33" s="28" t="s">
        <v>129</v>
      </c>
      <c r="B33" s="14">
        <f>B34</f>
        <v>0</v>
      </c>
      <c r="C33" s="14"/>
      <c r="D33" s="14">
        <f>D34</f>
        <v>0</v>
      </c>
      <c r="E33" s="15"/>
      <c r="F33" s="13">
        <v>0</v>
      </c>
    </row>
    <row r="34" spans="1:6" ht="30" customHeight="1" hidden="1">
      <c r="A34" s="27" t="s">
        <v>130</v>
      </c>
      <c r="B34" s="12">
        <v>0</v>
      </c>
      <c r="C34" s="12"/>
      <c r="D34" s="12">
        <v>0</v>
      </c>
      <c r="E34" s="13"/>
      <c r="F34" s="13">
        <v>0</v>
      </c>
    </row>
    <row r="35" spans="1:7" ht="24">
      <c r="A35" s="25" t="s">
        <v>27</v>
      </c>
      <c r="B35" s="9">
        <f>B36+B37+B38</f>
        <v>25012</v>
      </c>
      <c r="C35" s="9"/>
      <c r="D35" s="9">
        <f>D36+D37+D38</f>
        <v>20548.300000000003</v>
      </c>
      <c r="E35" s="10"/>
      <c r="F35" s="10">
        <f>(D35/B35)*100</f>
        <v>82.15376619222774</v>
      </c>
      <c r="G35" s="99"/>
    </row>
    <row r="36" spans="1:7" ht="69.75" customHeight="1">
      <c r="A36" s="26" t="s">
        <v>43</v>
      </c>
      <c r="B36" s="12">
        <v>23307</v>
      </c>
      <c r="C36" s="12"/>
      <c r="D36" s="12">
        <v>18979.4</v>
      </c>
      <c r="E36" s="13"/>
      <c r="F36" s="13">
        <f>(D36/B36)*100</f>
        <v>81.4321877547518</v>
      </c>
      <c r="G36" s="99"/>
    </row>
    <row r="37" spans="1:6" ht="24.75" customHeight="1" hidden="1">
      <c r="A37" s="27" t="s">
        <v>64</v>
      </c>
      <c r="B37" s="12">
        <v>0</v>
      </c>
      <c r="C37" s="12"/>
      <c r="D37" s="12">
        <v>0</v>
      </c>
      <c r="E37" s="13"/>
      <c r="F37" s="13">
        <v>0</v>
      </c>
    </row>
    <row r="38" spans="1:6" ht="69" customHeight="1">
      <c r="A38" s="26" t="s">
        <v>65</v>
      </c>
      <c r="B38" s="12">
        <v>1705</v>
      </c>
      <c r="C38" s="12"/>
      <c r="D38" s="12">
        <v>1568.9</v>
      </c>
      <c r="E38" s="13"/>
      <c r="F38" s="13">
        <f>D38/B38*100</f>
        <v>92.0175953079179</v>
      </c>
    </row>
    <row r="39" spans="1:6" ht="15">
      <c r="A39" s="25" t="s">
        <v>28</v>
      </c>
      <c r="B39" s="9">
        <f>B40</f>
        <v>2742</v>
      </c>
      <c r="C39" s="9"/>
      <c r="D39" s="9">
        <f>D40</f>
        <v>2234.2</v>
      </c>
      <c r="E39" s="10"/>
      <c r="F39" s="10">
        <f>(D39/B39)*100</f>
        <v>81.48067104303426</v>
      </c>
    </row>
    <row r="40" spans="1:6" ht="12.75" customHeight="1">
      <c r="A40" s="26" t="s">
        <v>49</v>
      </c>
      <c r="B40" s="12">
        <v>2742</v>
      </c>
      <c r="C40" s="12"/>
      <c r="D40" s="12">
        <v>2234.2</v>
      </c>
      <c r="E40" s="13"/>
      <c r="F40" s="13">
        <f>(D40/B40)*100</f>
        <v>81.48067104303426</v>
      </c>
    </row>
    <row r="41" spans="1:6" ht="24">
      <c r="A41" s="25" t="s">
        <v>131</v>
      </c>
      <c r="B41" s="9">
        <f>B42+B43</f>
        <v>1525</v>
      </c>
      <c r="C41" s="9"/>
      <c r="D41" s="9">
        <f>D42+D43</f>
        <v>761.5</v>
      </c>
      <c r="E41" s="10"/>
      <c r="F41" s="10">
        <f>D41/B41*100</f>
        <v>49.9344262295082</v>
      </c>
    </row>
    <row r="42" spans="1:6" ht="18" customHeight="1">
      <c r="A42" s="27" t="s">
        <v>66</v>
      </c>
      <c r="B42" s="17">
        <v>35</v>
      </c>
      <c r="C42" s="17"/>
      <c r="D42" s="17">
        <v>14.9</v>
      </c>
      <c r="E42" s="18"/>
      <c r="F42" s="18">
        <f>D42/B42*100</f>
        <v>42.57142857142857</v>
      </c>
    </row>
    <row r="43" spans="1:6" ht="15" customHeight="1">
      <c r="A43" s="26" t="s">
        <v>67</v>
      </c>
      <c r="B43" s="17">
        <v>1490</v>
      </c>
      <c r="C43" s="17"/>
      <c r="D43" s="17">
        <v>746.6</v>
      </c>
      <c r="E43" s="18"/>
      <c r="F43" s="18">
        <f>D43/B43*100</f>
        <v>50.10738255033558</v>
      </c>
    </row>
    <row r="44" spans="1:6" ht="24">
      <c r="A44" s="25" t="s">
        <v>35</v>
      </c>
      <c r="B44" s="9">
        <f>B45+B46+B47</f>
        <v>1168</v>
      </c>
      <c r="C44" s="9"/>
      <c r="D44" s="9">
        <f>D45+D46+D47</f>
        <v>1074.2</v>
      </c>
      <c r="E44" s="10"/>
      <c r="F44" s="10">
        <f>(D44/B44)*100</f>
        <v>91.96917808219179</v>
      </c>
    </row>
    <row r="45" spans="1:6" ht="21" customHeight="1">
      <c r="A45" s="26" t="s">
        <v>68</v>
      </c>
      <c r="B45" s="17">
        <v>56</v>
      </c>
      <c r="C45" s="17"/>
      <c r="D45" s="17">
        <v>43.9</v>
      </c>
      <c r="E45" s="18"/>
      <c r="F45" s="18">
        <f>D45/B45*100</f>
        <v>78.39285714285714</v>
      </c>
    </row>
    <row r="46" spans="1:6" ht="74.25" customHeight="1">
      <c r="A46" s="30" t="s">
        <v>69</v>
      </c>
      <c r="B46" s="17">
        <v>252</v>
      </c>
      <c r="C46" s="17"/>
      <c r="D46" s="17">
        <v>182.6</v>
      </c>
      <c r="E46" s="18"/>
      <c r="F46" s="18">
        <f>D46/B46*100</f>
        <v>72.46031746031746</v>
      </c>
    </row>
    <row r="47" spans="1:6" ht="30" customHeight="1">
      <c r="A47" s="26" t="s">
        <v>70</v>
      </c>
      <c r="B47" s="17">
        <v>860</v>
      </c>
      <c r="C47" s="17"/>
      <c r="D47" s="17">
        <v>847.7</v>
      </c>
      <c r="E47" s="18"/>
      <c r="F47" s="18">
        <f>D47/B47*100</f>
        <v>98.56976744186046</v>
      </c>
    </row>
    <row r="48" spans="1:6" ht="15">
      <c r="A48" s="25" t="s">
        <v>132</v>
      </c>
      <c r="B48" s="9">
        <f>B49+B60+B61+B62</f>
        <v>1441</v>
      </c>
      <c r="C48" s="9">
        <f>C49+C60+C61</f>
        <v>0</v>
      </c>
      <c r="D48" s="9">
        <f>D49+D60+D61+D62</f>
        <v>1335.4</v>
      </c>
      <c r="E48" s="10"/>
      <c r="F48" s="10">
        <f>(D48/B48)*100</f>
        <v>92.67175572519083</v>
      </c>
    </row>
    <row r="49" spans="1:6" ht="33.75" customHeight="1">
      <c r="A49" s="25" t="s">
        <v>133</v>
      </c>
      <c r="B49" s="61">
        <f>B50+B51+B52+B53+B54+B55+B56+B57+B58+B59</f>
        <v>162</v>
      </c>
      <c r="C49" s="61">
        <f>C50+C51+C52+C53+C55++C58+C59</f>
        <v>0</v>
      </c>
      <c r="D49" s="61">
        <f>D50+D51+D52+D53+D55++D58+D59+D54+D56+D57</f>
        <v>126.49999999999999</v>
      </c>
      <c r="E49" s="25">
        <v>51</v>
      </c>
      <c r="F49" s="10">
        <f>(D49/B49)*100</f>
        <v>78.08641975308642</v>
      </c>
    </row>
    <row r="50" spans="1:6" ht="47.25" customHeight="1">
      <c r="A50" s="26" t="s">
        <v>134</v>
      </c>
      <c r="B50" s="17">
        <v>7</v>
      </c>
      <c r="C50" s="17"/>
      <c r="D50" s="17">
        <v>5.3</v>
      </c>
      <c r="E50" s="19">
        <v>22</v>
      </c>
      <c r="F50" s="18">
        <v>0</v>
      </c>
    </row>
    <row r="51" spans="1:6" ht="58.5" customHeight="1">
      <c r="A51" s="26" t="s">
        <v>135</v>
      </c>
      <c r="B51" s="17">
        <v>12</v>
      </c>
      <c r="C51" s="17"/>
      <c r="D51" s="17">
        <v>4.3</v>
      </c>
      <c r="E51" s="19">
        <v>71</v>
      </c>
      <c r="F51" s="18">
        <f>(D51/B51)*100</f>
        <v>35.833333333333336</v>
      </c>
    </row>
    <row r="52" spans="1:6" ht="24" customHeight="1">
      <c r="A52" s="26" t="s">
        <v>136</v>
      </c>
      <c r="B52" s="17">
        <v>7</v>
      </c>
      <c r="C52" s="17"/>
      <c r="D52" s="17">
        <v>4.6</v>
      </c>
      <c r="E52" s="19">
        <v>0</v>
      </c>
      <c r="F52" s="18">
        <v>0</v>
      </c>
    </row>
    <row r="53" spans="1:6" ht="61.5" customHeight="1">
      <c r="A53" s="26" t="s">
        <v>171</v>
      </c>
      <c r="B53" s="17">
        <v>2</v>
      </c>
      <c r="C53" s="17"/>
      <c r="D53" s="17">
        <v>1.5</v>
      </c>
      <c r="E53" s="19">
        <v>121.2</v>
      </c>
      <c r="F53" s="18">
        <f aca="true" t="shared" si="1" ref="F53:F73">D53/B53*100</f>
        <v>75</v>
      </c>
    </row>
    <row r="54" spans="1:6" ht="88.5" customHeight="1">
      <c r="A54" s="26" t="s">
        <v>152</v>
      </c>
      <c r="B54" s="17">
        <v>12</v>
      </c>
      <c r="C54" s="17"/>
      <c r="D54" s="17">
        <v>6.5</v>
      </c>
      <c r="E54" s="19"/>
      <c r="F54" s="18"/>
    </row>
    <row r="55" spans="1:6" ht="98.25" customHeight="1">
      <c r="A55" s="26" t="s">
        <v>160</v>
      </c>
      <c r="B55" s="17">
        <v>18</v>
      </c>
      <c r="C55" s="17"/>
      <c r="D55" s="17">
        <v>14.7</v>
      </c>
      <c r="E55" s="19">
        <v>887.3</v>
      </c>
      <c r="F55" s="18">
        <f t="shared" si="1"/>
        <v>81.66666666666667</v>
      </c>
    </row>
    <row r="56" spans="1:6" ht="63.75" customHeight="1">
      <c r="A56" s="26" t="s">
        <v>153</v>
      </c>
      <c r="B56" s="17">
        <v>2</v>
      </c>
      <c r="C56" s="17"/>
      <c r="D56" s="17">
        <v>0.7</v>
      </c>
      <c r="E56" s="19"/>
      <c r="F56" s="18"/>
    </row>
    <row r="57" spans="1:6" ht="69.75" customHeight="1">
      <c r="A57" s="26" t="s">
        <v>154</v>
      </c>
      <c r="B57" s="17">
        <v>17</v>
      </c>
      <c r="C57" s="17"/>
      <c r="D57" s="17">
        <v>15.1</v>
      </c>
      <c r="E57" s="19"/>
      <c r="F57" s="18"/>
    </row>
    <row r="58" spans="1:6" ht="51" customHeight="1">
      <c r="A58" s="26" t="s">
        <v>139</v>
      </c>
      <c r="B58" s="17">
        <v>0</v>
      </c>
      <c r="C58" s="17"/>
      <c r="D58" s="17">
        <v>0</v>
      </c>
      <c r="E58" s="19">
        <v>347.5</v>
      </c>
      <c r="F58" s="18" t="e">
        <f t="shared" si="1"/>
        <v>#DIV/0!</v>
      </c>
    </row>
    <row r="59" spans="1:6" ht="54" customHeight="1">
      <c r="A59" s="27" t="s">
        <v>140</v>
      </c>
      <c r="B59" s="17">
        <v>85</v>
      </c>
      <c r="C59" s="17"/>
      <c r="D59" s="17">
        <v>73.8</v>
      </c>
      <c r="E59" s="19">
        <v>87.6</v>
      </c>
      <c r="F59" s="18">
        <f t="shared" si="1"/>
        <v>86.8235294117647</v>
      </c>
    </row>
    <row r="60" spans="1:6" ht="32.25" customHeight="1">
      <c r="A60" s="26" t="s">
        <v>141</v>
      </c>
      <c r="B60" s="17">
        <v>94</v>
      </c>
      <c r="C60" s="17"/>
      <c r="D60" s="17">
        <v>93.4</v>
      </c>
      <c r="E60" s="19">
        <v>221.8</v>
      </c>
      <c r="F60" s="18">
        <f t="shared" si="1"/>
        <v>99.36170212765958</v>
      </c>
    </row>
    <row r="61" spans="1:6" ht="26.25" customHeight="1">
      <c r="A61" s="26" t="s">
        <v>142</v>
      </c>
      <c r="B61" s="17">
        <v>1170</v>
      </c>
      <c r="C61" s="17"/>
      <c r="D61" s="17">
        <v>1107.6</v>
      </c>
      <c r="E61" s="19">
        <v>68.4</v>
      </c>
      <c r="F61" s="18">
        <f t="shared" si="1"/>
        <v>94.66666666666666</v>
      </c>
    </row>
    <row r="62" spans="1:6" ht="75" customHeight="1">
      <c r="A62" s="26" t="s">
        <v>161</v>
      </c>
      <c r="B62" s="17">
        <v>15</v>
      </c>
      <c r="C62" s="17"/>
      <c r="D62" s="17">
        <v>7.9</v>
      </c>
      <c r="E62" s="17">
        <v>3536.16</v>
      </c>
      <c r="F62" s="18">
        <f t="shared" si="1"/>
        <v>52.66666666666667</v>
      </c>
    </row>
    <row r="63" spans="1:6" ht="18" customHeight="1">
      <c r="A63" s="25" t="s">
        <v>78</v>
      </c>
      <c r="B63" s="9">
        <v>684</v>
      </c>
      <c r="C63" s="9"/>
      <c r="D63" s="9">
        <v>634</v>
      </c>
      <c r="E63" s="10"/>
      <c r="F63" s="18">
        <f t="shared" si="1"/>
        <v>92.69005847953217</v>
      </c>
    </row>
    <row r="64" spans="1:6" ht="15">
      <c r="A64" s="25" t="s">
        <v>51</v>
      </c>
      <c r="B64" s="9">
        <f>B7+B14+B20+B25+B29+B35+B39+B41+B44+B48+B63+B33</f>
        <v>351574</v>
      </c>
      <c r="C64" s="9"/>
      <c r="D64" s="9">
        <f>D7+D14+D20+D25+D29+D35+D39+D41+D44+D48+D63+D33</f>
        <v>288297.80000000005</v>
      </c>
      <c r="E64" s="10"/>
      <c r="F64" s="10">
        <f t="shared" si="1"/>
        <v>82.00202517819862</v>
      </c>
    </row>
    <row r="65" spans="1:6" ht="15">
      <c r="A65" s="25" t="s">
        <v>32</v>
      </c>
      <c r="B65" s="9">
        <f>B66+B73+B74</f>
        <v>1462489.9</v>
      </c>
      <c r="C65" s="9">
        <f>C66+C73+C74</f>
        <v>0</v>
      </c>
      <c r="D65" s="9">
        <f>D66+D73+D74</f>
        <v>1097097.2999999996</v>
      </c>
      <c r="E65" s="10"/>
      <c r="F65" s="10">
        <f t="shared" si="1"/>
        <v>75.01571805726655</v>
      </c>
    </row>
    <row r="66" spans="1:6" ht="24.75" customHeight="1">
      <c r="A66" s="101" t="s">
        <v>79</v>
      </c>
      <c r="B66" s="9">
        <f>B67+B70+B71+B72</f>
        <v>1454631.5</v>
      </c>
      <c r="C66" s="9">
        <f>C67+C70+C71+C72</f>
        <v>0</v>
      </c>
      <c r="D66" s="9">
        <f>D67+D70+D71+D72</f>
        <v>1089563.6999999997</v>
      </c>
      <c r="E66" s="10"/>
      <c r="F66" s="10">
        <f t="shared" si="1"/>
        <v>74.90307339006475</v>
      </c>
    </row>
    <row r="67" spans="1:6" ht="24.75" customHeight="1">
      <c r="A67" s="26" t="s">
        <v>80</v>
      </c>
      <c r="B67" s="9">
        <f>B68+B69</f>
        <v>497965</v>
      </c>
      <c r="C67" s="9">
        <f>C68+C69</f>
        <v>0</v>
      </c>
      <c r="D67" s="9">
        <f>D68+D69</f>
        <v>422312.6</v>
      </c>
      <c r="E67" s="100">
        <f>E68</f>
        <v>0</v>
      </c>
      <c r="F67" s="100">
        <f>F68</f>
        <v>83.72944200101082</v>
      </c>
    </row>
    <row r="68" spans="1:6" ht="24.75" customHeight="1">
      <c r="A68" s="26" t="s">
        <v>86</v>
      </c>
      <c r="B68" s="16">
        <v>464965</v>
      </c>
      <c r="C68" s="16"/>
      <c r="D68" s="16">
        <v>389312.6</v>
      </c>
      <c r="E68" s="21"/>
      <c r="F68" s="21">
        <f>D68/B68*100</f>
        <v>83.72944200101082</v>
      </c>
    </row>
    <row r="69" spans="1:6" ht="24.75" customHeight="1">
      <c r="A69" s="26" t="s">
        <v>172</v>
      </c>
      <c r="B69" s="94">
        <v>33000</v>
      </c>
      <c r="C69" s="94"/>
      <c r="D69" s="94">
        <v>33000</v>
      </c>
      <c r="E69" s="63"/>
      <c r="F69" s="21">
        <f>D69/B69*100</f>
        <v>100</v>
      </c>
    </row>
    <row r="70" spans="1:6" ht="28.5" customHeight="1">
      <c r="A70" s="26" t="s">
        <v>53</v>
      </c>
      <c r="B70" s="16">
        <v>220908.1</v>
      </c>
      <c r="C70" s="16"/>
      <c r="D70" s="16">
        <v>109794.5</v>
      </c>
      <c r="E70" s="21"/>
      <c r="F70" s="21">
        <f t="shared" si="1"/>
        <v>49.70143693237142</v>
      </c>
    </row>
    <row r="71" spans="1:6" ht="21.75" customHeight="1">
      <c r="A71" s="26" t="s">
        <v>81</v>
      </c>
      <c r="B71" s="16">
        <v>710221.6</v>
      </c>
      <c r="C71" s="16"/>
      <c r="D71" s="16">
        <v>537402.7</v>
      </c>
      <c r="E71" s="21"/>
      <c r="F71" s="21">
        <f t="shared" si="1"/>
        <v>75.66690452669982</v>
      </c>
    </row>
    <row r="72" spans="1:6" ht="15">
      <c r="A72" s="26" t="s">
        <v>34</v>
      </c>
      <c r="B72" s="16">
        <v>25536.8</v>
      </c>
      <c r="C72" s="16"/>
      <c r="D72" s="16">
        <v>20053.9</v>
      </c>
      <c r="E72" s="21"/>
      <c r="F72" s="21">
        <f t="shared" si="1"/>
        <v>78.52941637166757</v>
      </c>
    </row>
    <row r="73" spans="1:6" ht="15">
      <c r="A73" s="26" t="s">
        <v>87</v>
      </c>
      <c r="B73" s="16">
        <v>7858.4</v>
      </c>
      <c r="C73" s="16"/>
      <c r="D73" s="16">
        <v>7692.4</v>
      </c>
      <c r="E73" s="21"/>
      <c r="F73" s="21">
        <f t="shared" si="1"/>
        <v>97.8876107095592</v>
      </c>
    </row>
    <row r="74" spans="1:6" ht="35.25" customHeight="1">
      <c r="A74" s="26" t="s">
        <v>56</v>
      </c>
      <c r="B74" s="16"/>
      <c r="C74" s="16"/>
      <c r="D74" s="16">
        <v>-158.8</v>
      </c>
      <c r="E74" s="21"/>
      <c r="F74" s="21"/>
    </row>
    <row r="75" spans="1:6" ht="15">
      <c r="A75" s="25" t="s">
        <v>20</v>
      </c>
      <c r="B75" s="9">
        <f>B64+B65</f>
        <v>1814063.9</v>
      </c>
      <c r="C75" s="9"/>
      <c r="D75" s="9">
        <f>D64+D65</f>
        <v>1385395.0999999996</v>
      </c>
      <c r="E75" s="10"/>
      <c r="F75" s="10">
        <f>D75/B75*100</f>
        <v>76.36969678962244</v>
      </c>
    </row>
    <row r="76" spans="1:6" ht="15">
      <c r="A76" s="25" t="s">
        <v>21</v>
      </c>
      <c r="B76" s="9"/>
      <c r="C76" s="9"/>
      <c r="D76" s="9"/>
      <c r="E76" s="10"/>
      <c r="F76" s="10"/>
    </row>
    <row r="77" spans="1:6" ht="13.5">
      <c r="A77" s="26" t="s">
        <v>29</v>
      </c>
      <c r="B77" s="17">
        <v>77061.4</v>
      </c>
      <c r="C77" s="17"/>
      <c r="D77" s="17">
        <v>59616.2</v>
      </c>
      <c r="E77" s="18"/>
      <c r="F77" s="18">
        <f>(D77/B77)*100</f>
        <v>77.36194774556392</v>
      </c>
    </row>
    <row r="78" spans="1:6" ht="13.5" hidden="1">
      <c r="A78" s="26" t="s">
        <v>33</v>
      </c>
      <c r="B78" s="17">
        <v>0</v>
      </c>
      <c r="C78" s="17"/>
      <c r="D78" s="17">
        <v>0</v>
      </c>
      <c r="E78" s="18"/>
      <c r="F78" s="18" t="e">
        <f>D78/B78*100</f>
        <v>#DIV/0!</v>
      </c>
    </row>
    <row r="79" spans="1:6" ht="13.5">
      <c r="A79" s="26" t="s">
        <v>30</v>
      </c>
      <c r="B79" s="17">
        <v>11410.5</v>
      </c>
      <c r="C79" s="17"/>
      <c r="D79" s="17">
        <v>8642.6</v>
      </c>
      <c r="E79" s="18"/>
      <c r="F79" s="18">
        <f aca="true" t="shared" si="2" ref="F79:F89">(D79/B79)*100</f>
        <v>75.74251785636037</v>
      </c>
    </row>
    <row r="80" spans="1:6" ht="13.5">
      <c r="A80" s="26" t="s">
        <v>31</v>
      </c>
      <c r="B80" s="17">
        <v>140739.9</v>
      </c>
      <c r="C80" s="17"/>
      <c r="D80" s="17">
        <v>79708.7</v>
      </c>
      <c r="E80" s="18"/>
      <c r="F80" s="18">
        <f t="shared" si="2"/>
        <v>56.635467269765</v>
      </c>
    </row>
    <row r="81" spans="1:6" ht="13.5">
      <c r="A81" s="26" t="s">
        <v>39</v>
      </c>
      <c r="B81" s="17">
        <v>433638.4</v>
      </c>
      <c r="C81" s="17"/>
      <c r="D81" s="17">
        <v>374096.5</v>
      </c>
      <c r="E81" s="18"/>
      <c r="F81" s="18">
        <f t="shared" si="2"/>
        <v>86.26922800194816</v>
      </c>
    </row>
    <row r="82" spans="1:6" ht="13.5">
      <c r="A82" s="26" t="s">
        <v>22</v>
      </c>
      <c r="B82" s="17">
        <v>984073.7</v>
      </c>
      <c r="C82" s="17"/>
      <c r="D82" s="17">
        <v>759622.1</v>
      </c>
      <c r="E82" s="18"/>
      <c r="F82" s="18">
        <f t="shared" si="2"/>
        <v>77.19158636187512</v>
      </c>
    </row>
    <row r="83" spans="1:6" ht="13.5">
      <c r="A83" s="26" t="s">
        <v>144</v>
      </c>
      <c r="B83" s="17">
        <v>96444.9</v>
      </c>
      <c r="C83" s="17"/>
      <c r="D83" s="17">
        <v>78044</v>
      </c>
      <c r="E83" s="18"/>
      <c r="F83" s="18">
        <f t="shared" si="2"/>
        <v>80.92081592702155</v>
      </c>
    </row>
    <row r="84" spans="1:6" ht="13.5" hidden="1">
      <c r="A84" s="26" t="s">
        <v>37</v>
      </c>
      <c r="B84" s="17"/>
      <c r="C84" s="17"/>
      <c r="D84" s="17"/>
      <c r="E84" s="18"/>
      <c r="F84" s="18"/>
    </row>
    <row r="85" spans="1:6" ht="13.5" hidden="1">
      <c r="A85" s="26" t="s">
        <v>37</v>
      </c>
      <c r="B85" s="17">
        <v>0</v>
      </c>
      <c r="C85" s="17"/>
      <c r="D85" s="17">
        <v>0</v>
      </c>
      <c r="E85" s="18"/>
      <c r="F85" s="18"/>
    </row>
    <row r="86" spans="1:6" ht="13.5">
      <c r="A86" s="26" t="s">
        <v>23</v>
      </c>
      <c r="B86" s="17">
        <v>238190.6</v>
      </c>
      <c r="C86" s="17"/>
      <c r="D86" s="17">
        <v>167310</v>
      </c>
      <c r="E86" s="18"/>
      <c r="F86" s="18">
        <f t="shared" si="2"/>
        <v>70.24206664746634</v>
      </c>
    </row>
    <row r="87" spans="1:6" ht="13.5">
      <c r="A87" s="26" t="s">
        <v>46</v>
      </c>
      <c r="B87" s="17">
        <v>43690.4</v>
      </c>
      <c r="C87" s="17"/>
      <c r="D87" s="17">
        <v>33053.2</v>
      </c>
      <c r="E87" s="18"/>
      <c r="F87" s="18">
        <f t="shared" si="2"/>
        <v>75.6532327467819</v>
      </c>
    </row>
    <row r="88" spans="1:6" ht="13.5">
      <c r="A88" s="26" t="s">
        <v>47</v>
      </c>
      <c r="B88" s="17">
        <v>9991.3</v>
      </c>
      <c r="C88" s="17"/>
      <c r="D88" s="17">
        <v>7900.8</v>
      </c>
      <c r="E88" s="18"/>
      <c r="F88" s="18">
        <f t="shared" si="2"/>
        <v>79.07679681322752</v>
      </c>
    </row>
    <row r="89" spans="1:6" ht="13.5">
      <c r="A89" s="26" t="s">
        <v>48</v>
      </c>
      <c r="B89" s="17">
        <v>62</v>
      </c>
      <c r="C89" s="17"/>
      <c r="D89" s="17">
        <v>24.6</v>
      </c>
      <c r="E89" s="18"/>
      <c r="F89" s="18">
        <f t="shared" si="2"/>
        <v>39.67741935483871</v>
      </c>
    </row>
    <row r="90" spans="1:6" ht="15">
      <c r="A90" s="25" t="s">
        <v>24</v>
      </c>
      <c r="B90" s="9">
        <f>SUM(B77:B89)</f>
        <v>2035303.0999999999</v>
      </c>
      <c r="C90" s="9">
        <f>SUM(C77:C89)</f>
        <v>0</v>
      </c>
      <c r="D90" s="9">
        <f>SUM(D77:D89)</f>
        <v>1568018.7000000002</v>
      </c>
      <c r="E90" s="10">
        <f>SUM(E77:E89)</f>
        <v>0</v>
      </c>
      <c r="F90" s="10">
        <f>D90/B90*100</f>
        <v>77.04104120904647</v>
      </c>
    </row>
    <row r="91" spans="1:6" ht="15">
      <c r="A91" s="50"/>
      <c r="B91" s="51"/>
      <c r="C91" s="51"/>
      <c r="D91" s="52"/>
      <c r="E91" s="53"/>
      <c r="F91" s="53"/>
    </row>
    <row r="92" spans="1:3" ht="23.25">
      <c r="A92" s="33" t="s">
        <v>7</v>
      </c>
      <c r="B92" s="34">
        <f>D90-D75</f>
        <v>182623.60000000056</v>
      </c>
      <c r="C92" s="55"/>
    </row>
    <row r="93" spans="1:3" ht="13.5">
      <c r="A93" s="37" t="s">
        <v>8</v>
      </c>
      <c r="B93" s="38">
        <f>B94+B97+B100</f>
        <v>196462</v>
      </c>
      <c r="C93" s="95"/>
    </row>
    <row r="94" spans="1:3" ht="13.5">
      <c r="A94" s="33" t="s">
        <v>9</v>
      </c>
      <c r="B94" s="97">
        <v>0</v>
      </c>
      <c r="C94" s="56"/>
    </row>
    <row r="95" spans="1:3" ht="24">
      <c r="A95" s="26" t="s">
        <v>145</v>
      </c>
      <c r="B95" s="17">
        <v>0</v>
      </c>
      <c r="C95" s="57"/>
    </row>
    <row r="96" spans="1:3" ht="24">
      <c r="A96" s="26" t="s">
        <v>146</v>
      </c>
      <c r="B96" s="98">
        <v>0</v>
      </c>
      <c r="C96" s="58"/>
    </row>
    <row r="97" spans="1:3" ht="23.25">
      <c r="A97" s="33" t="s">
        <v>147</v>
      </c>
      <c r="B97" s="45">
        <f>B98+B99</f>
        <v>196462</v>
      </c>
      <c r="C97" s="55"/>
    </row>
    <row r="98" spans="1:3" ht="37.5" customHeight="1">
      <c r="A98" s="26" t="s">
        <v>148</v>
      </c>
      <c r="B98" s="98">
        <v>202300</v>
      </c>
      <c r="C98" s="58"/>
    </row>
    <row r="99" spans="1:3" ht="36">
      <c r="A99" s="26" t="s">
        <v>165</v>
      </c>
      <c r="B99" s="98">
        <v>-5838</v>
      </c>
      <c r="C99" s="58"/>
    </row>
    <row r="100" spans="1:3" ht="23.25">
      <c r="A100" s="25" t="s">
        <v>82</v>
      </c>
      <c r="B100" s="96">
        <v>0</v>
      </c>
      <c r="C100" s="58"/>
    </row>
    <row r="101" spans="1:3" ht="23.25">
      <c r="A101" s="33" t="s">
        <v>14</v>
      </c>
      <c r="B101" s="96">
        <f>B92-B93</f>
        <v>-13838.399999999441</v>
      </c>
      <c r="C101" s="59"/>
    </row>
  </sheetData>
  <sheetProtection/>
  <mergeCells count="5">
    <mergeCell ref="A1:F1"/>
    <mergeCell ref="A2:A5"/>
    <mergeCell ref="B2:B5"/>
    <mergeCell ref="D2:D5"/>
    <mergeCell ref="F2:F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0.50390625" style="48" customWidth="1"/>
    <col min="2" max="2" width="13.00390625" style="49" customWidth="1"/>
    <col min="3" max="3" width="15.375" style="49" hidden="1" customWidth="1"/>
    <col min="4" max="4" width="13.375" style="35" customWidth="1"/>
    <col min="5" max="5" width="13.875" style="36" hidden="1" customWidth="1"/>
    <col min="6" max="6" width="9.625" style="36" customWidth="1"/>
    <col min="7" max="7" width="9.125" style="22" bestFit="1" customWidth="1"/>
    <col min="8" max="16384" width="8.875" style="22" customWidth="1"/>
  </cols>
  <sheetData>
    <row r="1" spans="1:6" ht="39" customHeight="1" thickBot="1">
      <c r="A1" s="105" t="s">
        <v>174</v>
      </c>
      <c r="B1" s="105"/>
      <c r="C1" s="105"/>
      <c r="D1" s="105"/>
      <c r="E1" s="105"/>
      <c r="F1" s="105"/>
    </row>
    <row r="2" spans="1:6" ht="12.75" customHeight="1">
      <c r="A2" s="102" t="s">
        <v>15</v>
      </c>
      <c r="B2" s="123" t="s">
        <v>157</v>
      </c>
      <c r="C2" s="1"/>
      <c r="D2" s="109" t="s">
        <v>164</v>
      </c>
      <c r="E2" s="2"/>
      <c r="F2" s="112" t="s">
        <v>0</v>
      </c>
    </row>
    <row r="3" spans="1:6" ht="12.75" customHeight="1">
      <c r="A3" s="103"/>
      <c r="B3" s="124"/>
      <c r="C3" s="3"/>
      <c r="D3" s="110"/>
      <c r="E3" s="4"/>
      <c r="F3" s="113"/>
    </row>
    <row r="4" spans="1:6" ht="12.75">
      <c r="A4" s="103"/>
      <c r="B4" s="124"/>
      <c r="C4" s="3"/>
      <c r="D4" s="110"/>
      <c r="E4" s="4"/>
      <c r="F4" s="113"/>
    </row>
    <row r="5" spans="1:6" ht="26.25" customHeight="1">
      <c r="A5" s="104"/>
      <c r="B5" s="125"/>
      <c r="C5" s="5"/>
      <c r="D5" s="111"/>
      <c r="E5" s="6"/>
      <c r="F5" s="114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B9+B10+B11+B12</f>
        <v>246881</v>
      </c>
      <c r="C7" s="9"/>
      <c r="D7" s="9">
        <f>D9+D10+D11+D12+D13</f>
        <v>222301</v>
      </c>
      <c r="E7" s="10"/>
      <c r="F7" s="11">
        <f aca="true" t="shared" si="0" ref="F7:F19">(D7/B7)*100</f>
        <v>90.04378627759932</v>
      </c>
    </row>
    <row r="8" spans="1:6" ht="15.75">
      <c r="A8" s="25" t="s">
        <v>124</v>
      </c>
      <c r="B8" s="61">
        <f>B9+B10+B11+B12+B13</f>
        <v>246881</v>
      </c>
      <c r="C8" s="61">
        <f>C9+C10+C11+C12+C13</f>
        <v>0</v>
      </c>
      <c r="D8" s="61">
        <f>D9+D10+D11+D12+D13</f>
        <v>222301</v>
      </c>
      <c r="E8" s="10"/>
      <c r="F8" s="11">
        <f t="shared" si="0"/>
        <v>90.04378627759932</v>
      </c>
    </row>
    <row r="9" spans="1:6" ht="48.75" customHeight="1">
      <c r="A9" s="26" t="s">
        <v>50</v>
      </c>
      <c r="B9" s="12">
        <v>244832</v>
      </c>
      <c r="C9" s="12"/>
      <c r="D9" s="12">
        <v>220262.3</v>
      </c>
      <c r="E9" s="13"/>
      <c r="F9" s="13">
        <f t="shared" si="0"/>
        <v>89.96466965102601</v>
      </c>
    </row>
    <row r="10" spans="1:6" ht="84" customHeight="1">
      <c r="A10" s="26" t="s">
        <v>40</v>
      </c>
      <c r="B10" s="12">
        <v>0</v>
      </c>
      <c r="C10" s="12"/>
      <c r="D10" s="12">
        <v>-1.3</v>
      </c>
      <c r="E10" s="13"/>
      <c r="F10" s="13" t="e">
        <f t="shared" si="0"/>
        <v>#DIV/0!</v>
      </c>
    </row>
    <row r="11" spans="1:6" ht="36.75" customHeight="1">
      <c r="A11" s="26" t="s">
        <v>41</v>
      </c>
      <c r="B11" s="12">
        <v>2048</v>
      </c>
      <c r="C11" s="12"/>
      <c r="D11" s="12">
        <v>2039.9</v>
      </c>
      <c r="E11" s="13"/>
      <c r="F11" s="13">
        <f t="shared" si="0"/>
        <v>99.6044921875</v>
      </c>
    </row>
    <row r="12" spans="1:6" ht="60">
      <c r="A12" s="26" t="s">
        <v>125</v>
      </c>
      <c r="B12" s="12">
        <v>1</v>
      </c>
      <c r="C12" s="12"/>
      <c r="D12" s="12">
        <v>0.1</v>
      </c>
      <c r="E12" s="13"/>
      <c r="F12" s="13">
        <f t="shared" si="0"/>
        <v>10</v>
      </c>
    </row>
    <row r="13" spans="1:6" ht="41.25" customHeight="1" hidden="1">
      <c r="A13" s="26" t="s">
        <v>126</v>
      </c>
      <c r="B13" s="12"/>
      <c r="C13" s="12"/>
      <c r="D13" s="12">
        <v>0</v>
      </c>
      <c r="E13" s="13"/>
      <c r="F13" s="13"/>
    </row>
    <row r="14" spans="1:6" ht="23.25">
      <c r="A14" s="25" t="s">
        <v>1</v>
      </c>
      <c r="B14" s="14">
        <f>B16+B17+B18+B19</f>
        <v>9824</v>
      </c>
      <c r="C14" s="14"/>
      <c r="D14" s="14">
        <f>D16+D17+D18+D19</f>
        <v>8056.9</v>
      </c>
      <c r="E14" s="15"/>
      <c r="F14" s="15">
        <f t="shared" si="0"/>
        <v>82.01241856677524</v>
      </c>
    </row>
    <row r="15" spans="1:6" ht="24">
      <c r="A15" s="25" t="s">
        <v>127</v>
      </c>
      <c r="B15" s="62">
        <f>B16+B17+B18+B19</f>
        <v>9824</v>
      </c>
      <c r="C15" s="62">
        <f>C16+C17+C18+C19</f>
        <v>0</v>
      </c>
      <c r="D15" s="62">
        <f>D16+D17+D18+D19</f>
        <v>8056.9</v>
      </c>
      <c r="E15" s="15"/>
      <c r="F15" s="15">
        <f t="shared" si="0"/>
        <v>82.01241856677524</v>
      </c>
    </row>
    <row r="16" spans="1:6" ht="48">
      <c r="A16" s="26" t="s">
        <v>2</v>
      </c>
      <c r="B16" s="12">
        <v>4483</v>
      </c>
      <c r="C16" s="12"/>
      <c r="D16" s="12">
        <v>3711.7</v>
      </c>
      <c r="E16" s="13"/>
      <c r="F16" s="13">
        <f t="shared" si="0"/>
        <v>82.79500334597367</v>
      </c>
    </row>
    <row r="17" spans="1:6" ht="74.25" customHeight="1">
      <c r="A17" s="26" t="s">
        <v>3</v>
      </c>
      <c r="B17" s="12">
        <v>27</v>
      </c>
      <c r="C17" s="12"/>
      <c r="D17" s="12">
        <v>26.6</v>
      </c>
      <c r="E17" s="13"/>
      <c r="F17" s="13">
        <f t="shared" si="0"/>
        <v>98.51851851851853</v>
      </c>
    </row>
    <row r="18" spans="1:6" ht="48">
      <c r="A18" s="26" t="s">
        <v>57</v>
      </c>
      <c r="B18" s="12">
        <v>6012</v>
      </c>
      <c r="C18" s="12"/>
      <c r="D18" s="12">
        <v>4987.2</v>
      </c>
      <c r="E18" s="13"/>
      <c r="F18" s="13">
        <f t="shared" si="0"/>
        <v>82.95409181636725</v>
      </c>
    </row>
    <row r="19" spans="1:6" ht="48">
      <c r="A19" s="26" t="s">
        <v>4</v>
      </c>
      <c r="B19" s="12">
        <v>-698</v>
      </c>
      <c r="C19" s="12"/>
      <c r="D19" s="12">
        <v>-668.6</v>
      </c>
      <c r="E19" s="13"/>
      <c r="F19" s="13">
        <f t="shared" si="0"/>
        <v>95.78796561604584</v>
      </c>
    </row>
    <row r="20" spans="1:6" ht="15">
      <c r="A20" s="25" t="s">
        <v>16</v>
      </c>
      <c r="B20" s="9">
        <f>B22+B23+B24+B21</f>
        <v>32693</v>
      </c>
      <c r="C20" s="9"/>
      <c r="D20" s="9">
        <f>D22+D23+D24+D21</f>
        <v>31708.7</v>
      </c>
      <c r="E20" s="10"/>
      <c r="F20" s="11">
        <f>(D20/B20)*100</f>
        <v>96.98926375676751</v>
      </c>
    </row>
    <row r="21" spans="1:6" ht="24">
      <c r="A21" s="26" t="s">
        <v>128</v>
      </c>
      <c r="B21" s="12">
        <v>14820</v>
      </c>
      <c r="C21" s="12"/>
      <c r="D21" s="12">
        <v>14232.8</v>
      </c>
      <c r="E21" s="10"/>
      <c r="F21" s="18">
        <f>D21/B21*100</f>
        <v>96.03778677462887</v>
      </c>
    </row>
    <row r="22" spans="1:6" ht="24">
      <c r="A22" s="26" t="s">
        <v>26</v>
      </c>
      <c r="B22" s="12">
        <v>17472</v>
      </c>
      <c r="C22" s="12"/>
      <c r="D22" s="12">
        <v>17111.1</v>
      </c>
      <c r="E22" s="13"/>
      <c r="F22" s="13">
        <f>(D22/B22)*100</f>
        <v>97.93440934065933</v>
      </c>
    </row>
    <row r="23" spans="1:6" ht="12.75">
      <c r="A23" s="26" t="s">
        <v>42</v>
      </c>
      <c r="B23" s="12">
        <v>0</v>
      </c>
      <c r="C23" s="12"/>
      <c r="D23" s="12">
        <v>-9.1</v>
      </c>
      <c r="E23" s="13"/>
      <c r="F23" s="13">
        <v>0</v>
      </c>
    </row>
    <row r="24" spans="1:6" ht="25.5" customHeight="1">
      <c r="A24" s="26" t="s">
        <v>60</v>
      </c>
      <c r="B24" s="12">
        <v>401</v>
      </c>
      <c r="C24" s="12"/>
      <c r="D24" s="12">
        <v>373.9</v>
      </c>
      <c r="E24" s="13"/>
      <c r="F24" s="13">
        <f>(D24/B24)*100</f>
        <v>93.24189526184537</v>
      </c>
    </row>
    <row r="25" spans="1:6" ht="15">
      <c r="A25" s="25" t="s">
        <v>17</v>
      </c>
      <c r="B25" s="9">
        <f>B26+B28+B27</f>
        <v>22744</v>
      </c>
      <c r="C25" s="9"/>
      <c r="D25" s="9">
        <f>D26+D28+D27</f>
        <v>20979</v>
      </c>
      <c r="E25" s="10"/>
      <c r="F25" s="10">
        <f>(D25/B25)*100</f>
        <v>92.2397115722828</v>
      </c>
    </row>
    <row r="26" spans="1:6" ht="15" customHeight="1">
      <c r="A26" s="26" t="s">
        <v>61</v>
      </c>
      <c r="B26" s="12">
        <v>5177</v>
      </c>
      <c r="C26" s="12"/>
      <c r="D26" s="12">
        <v>5021.7</v>
      </c>
      <c r="E26" s="13"/>
      <c r="F26" s="13">
        <f>(D26/B26)*100</f>
        <v>97.00019316206297</v>
      </c>
    </row>
    <row r="27" spans="1:6" ht="12.75">
      <c r="A27" s="26" t="s">
        <v>5</v>
      </c>
      <c r="B27" s="12">
        <v>1401</v>
      </c>
      <c r="C27" s="12"/>
      <c r="D27" s="12">
        <v>1247.7</v>
      </c>
      <c r="E27" s="13"/>
      <c r="F27" s="13">
        <f>(D27/B27)*100</f>
        <v>89.05781584582442</v>
      </c>
    </row>
    <row r="28" spans="1:6" ht="13.5" customHeight="1">
      <c r="A28" s="27" t="s">
        <v>18</v>
      </c>
      <c r="B28" s="12">
        <v>16166</v>
      </c>
      <c r="C28" s="12"/>
      <c r="D28" s="12">
        <v>14709.6</v>
      </c>
      <c r="E28" s="13"/>
      <c r="F28" s="13">
        <f>(D28/B28)*100</f>
        <v>90.9909686997402</v>
      </c>
    </row>
    <row r="29" spans="1:6" ht="15">
      <c r="A29" s="25" t="s">
        <v>19</v>
      </c>
      <c r="B29" s="9">
        <f>B30+B32+B31</f>
        <v>7710</v>
      </c>
      <c r="C29" s="9">
        <f>C30+C32</f>
        <v>0</v>
      </c>
      <c r="D29" s="9">
        <f>D30+D32+D31</f>
        <v>7494.1</v>
      </c>
      <c r="E29" s="10">
        <f>E30+E32</f>
        <v>0</v>
      </c>
      <c r="F29" s="10">
        <f>F30</f>
        <v>97.19974059662776</v>
      </c>
    </row>
    <row r="30" spans="1:6" ht="34.5" customHeight="1">
      <c r="A30" s="28" t="s">
        <v>62</v>
      </c>
      <c r="B30" s="12">
        <v>7710</v>
      </c>
      <c r="C30" s="12"/>
      <c r="D30" s="12">
        <v>7494.1</v>
      </c>
      <c r="E30" s="13"/>
      <c r="F30" s="13">
        <f>(D30/B30)*100</f>
        <v>97.19974059662776</v>
      </c>
    </row>
    <row r="31" spans="1:6" ht="64.5" customHeight="1" hidden="1">
      <c r="A31" s="26" t="s">
        <v>98</v>
      </c>
      <c r="B31" s="12">
        <v>0</v>
      </c>
      <c r="C31" s="12"/>
      <c r="D31" s="12">
        <v>0</v>
      </c>
      <c r="E31" s="13"/>
      <c r="F31" s="13" t="e">
        <f>(D31/B31)*100</f>
        <v>#DIV/0!</v>
      </c>
    </row>
    <row r="32" spans="1:6" ht="64.5" customHeight="1" hidden="1">
      <c r="A32" s="28" t="s">
        <v>85</v>
      </c>
      <c r="B32" s="12">
        <v>0</v>
      </c>
      <c r="C32" s="12"/>
      <c r="D32" s="12">
        <v>0</v>
      </c>
      <c r="E32" s="13"/>
      <c r="F32" s="13" t="e">
        <f>(D32/B32)*100</f>
        <v>#DIV/0!</v>
      </c>
    </row>
    <row r="33" spans="1:6" ht="24" customHeight="1" hidden="1">
      <c r="A33" s="28" t="s">
        <v>129</v>
      </c>
      <c r="B33" s="14">
        <f>B34</f>
        <v>0</v>
      </c>
      <c r="C33" s="14"/>
      <c r="D33" s="14">
        <f>D34</f>
        <v>0</v>
      </c>
      <c r="E33" s="15"/>
      <c r="F33" s="13">
        <v>0</v>
      </c>
    </row>
    <row r="34" spans="1:6" ht="30" customHeight="1" hidden="1">
      <c r="A34" s="27" t="s">
        <v>130</v>
      </c>
      <c r="B34" s="12">
        <v>0</v>
      </c>
      <c r="C34" s="12"/>
      <c r="D34" s="12">
        <v>0</v>
      </c>
      <c r="E34" s="13"/>
      <c r="F34" s="13">
        <v>0</v>
      </c>
    </row>
    <row r="35" spans="1:7" ht="24">
      <c r="A35" s="25" t="s">
        <v>27</v>
      </c>
      <c r="B35" s="9">
        <f>B36+B37+B38</f>
        <v>24762</v>
      </c>
      <c r="C35" s="9"/>
      <c r="D35" s="9">
        <f>D36+D37+D38</f>
        <v>22642</v>
      </c>
      <c r="E35" s="10"/>
      <c r="F35" s="10">
        <f>(D35/B35)*100</f>
        <v>91.43849446732897</v>
      </c>
      <c r="G35" s="99"/>
    </row>
    <row r="36" spans="1:7" ht="69.75" customHeight="1">
      <c r="A36" s="26" t="s">
        <v>43</v>
      </c>
      <c r="B36" s="12">
        <v>22857</v>
      </c>
      <c r="C36" s="12"/>
      <c r="D36" s="12">
        <v>20907.2</v>
      </c>
      <c r="E36" s="13"/>
      <c r="F36" s="13">
        <f>(D36/B36)*100</f>
        <v>91.46957168482304</v>
      </c>
      <c r="G36" s="99"/>
    </row>
    <row r="37" spans="1:6" ht="24.75" customHeight="1" hidden="1">
      <c r="A37" s="27" t="s">
        <v>64</v>
      </c>
      <c r="B37" s="12">
        <v>0</v>
      </c>
      <c r="C37" s="12"/>
      <c r="D37" s="12">
        <v>0</v>
      </c>
      <c r="E37" s="13"/>
      <c r="F37" s="13">
        <v>0</v>
      </c>
    </row>
    <row r="38" spans="1:6" ht="69" customHeight="1">
      <c r="A38" s="26" t="s">
        <v>65</v>
      </c>
      <c r="B38" s="12">
        <v>1905</v>
      </c>
      <c r="C38" s="12"/>
      <c r="D38" s="12">
        <v>1734.8</v>
      </c>
      <c r="E38" s="13"/>
      <c r="F38" s="13">
        <f>D38/B38*100</f>
        <v>91.06561679790026</v>
      </c>
    </row>
    <row r="39" spans="1:6" ht="15">
      <c r="A39" s="25" t="s">
        <v>28</v>
      </c>
      <c r="B39" s="9">
        <f>B40</f>
        <v>2353</v>
      </c>
      <c r="C39" s="9"/>
      <c r="D39" s="9">
        <f>D40</f>
        <v>2234.4</v>
      </c>
      <c r="E39" s="10"/>
      <c r="F39" s="10">
        <f>(D39/B39)*100</f>
        <v>94.95962600934978</v>
      </c>
    </row>
    <row r="40" spans="1:6" ht="12.75" customHeight="1">
      <c r="A40" s="26" t="s">
        <v>49</v>
      </c>
      <c r="B40" s="12">
        <v>2353</v>
      </c>
      <c r="C40" s="12"/>
      <c r="D40" s="12">
        <v>2234.4</v>
      </c>
      <c r="E40" s="13"/>
      <c r="F40" s="13">
        <f>(D40/B40)*100</f>
        <v>94.95962600934978</v>
      </c>
    </row>
    <row r="41" spans="1:6" ht="24">
      <c r="A41" s="25" t="s">
        <v>131</v>
      </c>
      <c r="B41" s="9">
        <f>B42+B43</f>
        <v>1025</v>
      </c>
      <c r="C41" s="9"/>
      <c r="D41" s="9">
        <f>D42+D43</f>
        <v>801.2</v>
      </c>
      <c r="E41" s="10"/>
      <c r="F41" s="10">
        <f>D41/B41*100</f>
        <v>78.16585365853659</v>
      </c>
    </row>
    <row r="42" spans="1:6" ht="18" customHeight="1">
      <c r="A42" s="27" t="s">
        <v>66</v>
      </c>
      <c r="B42" s="17">
        <v>35</v>
      </c>
      <c r="C42" s="17"/>
      <c r="D42" s="17">
        <v>28.1</v>
      </c>
      <c r="E42" s="18"/>
      <c r="F42" s="18">
        <f>D42/B42*100</f>
        <v>80.28571428571429</v>
      </c>
    </row>
    <row r="43" spans="1:6" ht="15" customHeight="1">
      <c r="A43" s="26" t="s">
        <v>67</v>
      </c>
      <c r="B43" s="17">
        <v>990</v>
      </c>
      <c r="C43" s="17"/>
      <c r="D43" s="17">
        <v>773.1</v>
      </c>
      <c r="E43" s="18"/>
      <c r="F43" s="18">
        <f>D43/B43*100</f>
        <v>78.0909090909091</v>
      </c>
    </row>
    <row r="44" spans="1:6" ht="24">
      <c r="A44" s="25" t="s">
        <v>35</v>
      </c>
      <c r="B44" s="9">
        <f>B45+B46+B47</f>
        <v>1268</v>
      </c>
      <c r="C44" s="9"/>
      <c r="D44" s="9">
        <f>D45+D46+D47</f>
        <v>1173.7</v>
      </c>
      <c r="E44" s="10"/>
      <c r="F44" s="10">
        <f>(D44/B44)*100</f>
        <v>92.56309148264985</v>
      </c>
    </row>
    <row r="45" spans="1:6" ht="21" customHeight="1">
      <c r="A45" s="26" t="s">
        <v>68</v>
      </c>
      <c r="B45" s="17">
        <v>56</v>
      </c>
      <c r="C45" s="17"/>
      <c r="D45" s="17">
        <v>46.4</v>
      </c>
      <c r="E45" s="18"/>
      <c r="F45" s="18">
        <f>D45/B45*100</f>
        <v>82.85714285714285</v>
      </c>
    </row>
    <row r="46" spans="1:6" ht="74.25" customHeight="1">
      <c r="A46" s="30" t="s">
        <v>69</v>
      </c>
      <c r="B46" s="17">
        <v>252</v>
      </c>
      <c r="C46" s="17"/>
      <c r="D46" s="17">
        <v>203.2</v>
      </c>
      <c r="E46" s="18"/>
      <c r="F46" s="18">
        <f>D46/B46*100</f>
        <v>80.63492063492063</v>
      </c>
    </row>
    <row r="47" spans="1:6" ht="30" customHeight="1">
      <c r="A47" s="26" t="s">
        <v>70</v>
      </c>
      <c r="B47" s="17">
        <v>960</v>
      </c>
      <c r="C47" s="17"/>
      <c r="D47" s="17">
        <v>924.1</v>
      </c>
      <c r="E47" s="18"/>
      <c r="F47" s="18">
        <f>D47/B47*100</f>
        <v>96.26041666666667</v>
      </c>
    </row>
    <row r="48" spans="1:6" ht="15">
      <c r="A48" s="25" t="s">
        <v>132</v>
      </c>
      <c r="B48" s="9">
        <f>B49+B60+B61+B62</f>
        <v>1441</v>
      </c>
      <c r="C48" s="9">
        <f>C49+C60+C61</f>
        <v>0</v>
      </c>
      <c r="D48" s="9">
        <f>D49+D60+D61+D62</f>
        <v>1186.7</v>
      </c>
      <c r="E48" s="10"/>
      <c r="F48" s="10">
        <f>(D48/B48)*100</f>
        <v>82.35253296322</v>
      </c>
    </row>
    <row r="49" spans="1:6" ht="33.75" customHeight="1">
      <c r="A49" s="25" t="s">
        <v>133</v>
      </c>
      <c r="B49" s="61">
        <f>B50+B51+B52+B53+B54+B55+B56+B57+B58+B59</f>
        <v>164</v>
      </c>
      <c r="C49" s="61">
        <f>C50+C51+C52+C53+C55++C58+C59</f>
        <v>0</v>
      </c>
      <c r="D49" s="61">
        <f>D50+D51+D52+D53+D55++D58+D59+D54+D56+D57</f>
        <v>148.29999999999998</v>
      </c>
      <c r="E49" s="25">
        <v>51</v>
      </c>
      <c r="F49" s="10">
        <f>(D49/B49)*100</f>
        <v>90.42682926829268</v>
      </c>
    </row>
    <row r="50" spans="1:6" ht="47.25" customHeight="1">
      <c r="A50" s="26" t="s">
        <v>134</v>
      </c>
      <c r="B50" s="17">
        <v>7</v>
      </c>
      <c r="C50" s="17"/>
      <c r="D50" s="17">
        <v>5.6</v>
      </c>
      <c r="E50" s="19">
        <v>22</v>
      </c>
      <c r="F50" s="18">
        <v>0</v>
      </c>
    </row>
    <row r="51" spans="1:6" ht="58.5" customHeight="1">
      <c r="A51" s="26" t="s">
        <v>135</v>
      </c>
      <c r="B51" s="17">
        <v>14</v>
      </c>
      <c r="C51" s="17"/>
      <c r="D51" s="17">
        <v>6.7</v>
      </c>
      <c r="E51" s="19">
        <v>71</v>
      </c>
      <c r="F51" s="18">
        <f>(D51/B51)*100</f>
        <v>47.85714285714286</v>
      </c>
    </row>
    <row r="52" spans="1:6" ht="24" customHeight="1">
      <c r="A52" s="26" t="s">
        <v>136</v>
      </c>
      <c r="B52" s="17">
        <v>7</v>
      </c>
      <c r="C52" s="17"/>
      <c r="D52" s="17">
        <v>14.6</v>
      </c>
      <c r="E52" s="19">
        <v>0</v>
      </c>
      <c r="F52" s="18">
        <v>0</v>
      </c>
    </row>
    <row r="53" spans="1:6" ht="61.5" customHeight="1">
      <c r="A53" s="26" t="s">
        <v>171</v>
      </c>
      <c r="B53" s="17">
        <v>2</v>
      </c>
      <c r="C53" s="17"/>
      <c r="D53" s="17">
        <v>1.5</v>
      </c>
      <c r="E53" s="19">
        <v>121.2</v>
      </c>
      <c r="F53" s="18">
        <f aca="true" t="shared" si="1" ref="F53:F73">D53/B53*100</f>
        <v>75</v>
      </c>
    </row>
    <row r="54" spans="1:6" ht="88.5" customHeight="1">
      <c r="A54" s="26" t="s">
        <v>152</v>
      </c>
      <c r="B54" s="17">
        <v>10</v>
      </c>
      <c r="C54" s="17"/>
      <c r="D54" s="17">
        <v>6.5</v>
      </c>
      <c r="E54" s="19"/>
      <c r="F54" s="18"/>
    </row>
    <row r="55" spans="1:6" ht="98.25" customHeight="1">
      <c r="A55" s="26" t="s">
        <v>160</v>
      </c>
      <c r="B55" s="17">
        <v>19</v>
      </c>
      <c r="C55" s="17"/>
      <c r="D55" s="17">
        <v>15.1</v>
      </c>
      <c r="E55" s="19">
        <v>887.3</v>
      </c>
      <c r="F55" s="18">
        <f t="shared" si="1"/>
        <v>79.47368421052632</v>
      </c>
    </row>
    <row r="56" spans="1:6" ht="63.75" customHeight="1">
      <c r="A56" s="26" t="s">
        <v>153</v>
      </c>
      <c r="B56" s="17">
        <v>2</v>
      </c>
      <c r="C56" s="17"/>
      <c r="D56" s="17">
        <v>0.7</v>
      </c>
      <c r="E56" s="19"/>
      <c r="F56" s="18"/>
    </row>
    <row r="57" spans="1:6" ht="69.75" customHeight="1">
      <c r="A57" s="26" t="s">
        <v>154</v>
      </c>
      <c r="B57" s="17">
        <v>18</v>
      </c>
      <c r="C57" s="17"/>
      <c r="D57" s="17">
        <v>16.6</v>
      </c>
      <c r="E57" s="19"/>
      <c r="F57" s="18"/>
    </row>
    <row r="58" spans="1:6" ht="51" customHeight="1">
      <c r="A58" s="26" t="s">
        <v>139</v>
      </c>
      <c r="B58" s="17">
        <v>0</v>
      </c>
      <c r="C58" s="17"/>
      <c r="D58" s="17">
        <v>0</v>
      </c>
      <c r="E58" s="19">
        <v>347.5</v>
      </c>
      <c r="F58" s="18" t="e">
        <f t="shared" si="1"/>
        <v>#DIV/0!</v>
      </c>
    </row>
    <row r="59" spans="1:6" ht="54" customHeight="1">
      <c r="A59" s="27" t="s">
        <v>140</v>
      </c>
      <c r="B59" s="17">
        <v>85</v>
      </c>
      <c r="C59" s="17"/>
      <c r="D59" s="17">
        <v>81</v>
      </c>
      <c r="E59" s="19">
        <v>87.6</v>
      </c>
      <c r="F59" s="18">
        <f t="shared" si="1"/>
        <v>95.29411764705881</v>
      </c>
    </row>
    <row r="60" spans="1:6" ht="32.25" customHeight="1">
      <c r="A60" s="26" t="s">
        <v>141</v>
      </c>
      <c r="B60" s="17">
        <v>96</v>
      </c>
      <c r="C60" s="17"/>
      <c r="D60" s="17">
        <v>94.7</v>
      </c>
      <c r="E60" s="19">
        <v>221.8</v>
      </c>
      <c r="F60" s="18">
        <f t="shared" si="1"/>
        <v>98.64583333333333</v>
      </c>
    </row>
    <row r="61" spans="1:6" ht="26.25" customHeight="1">
      <c r="A61" s="26" t="s">
        <v>142</v>
      </c>
      <c r="B61" s="17">
        <v>1170</v>
      </c>
      <c r="C61" s="17"/>
      <c r="D61" s="17">
        <v>933.8</v>
      </c>
      <c r="E61" s="19">
        <v>68.4</v>
      </c>
      <c r="F61" s="18">
        <f t="shared" si="1"/>
        <v>79.81196581196582</v>
      </c>
    </row>
    <row r="62" spans="1:6" ht="75" customHeight="1">
      <c r="A62" s="26" t="s">
        <v>161</v>
      </c>
      <c r="B62" s="17">
        <v>11</v>
      </c>
      <c r="C62" s="17"/>
      <c r="D62" s="17">
        <v>9.9</v>
      </c>
      <c r="E62" s="17">
        <v>3536.16</v>
      </c>
      <c r="F62" s="18">
        <f t="shared" si="1"/>
        <v>90</v>
      </c>
    </row>
    <row r="63" spans="1:6" ht="18" customHeight="1">
      <c r="A63" s="25" t="s">
        <v>78</v>
      </c>
      <c r="B63" s="9">
        <v>873</v>
      </c>
      <c r="C63" s="9"/>
      <c r="D63" s="9">
        <v>696.1</v>
      </c>
      <c r="E63" s="10"/>
      <c r="F63" s="18">
        <f t="shared" si="1"/>
        <v>79.73654066437572</v>
      </c>
    </row>
    <row r="64" spans="1:6" ht="15">
      <c r="A64" s="25" t="s">
        <v>51</v>
      </c>
      <c r="B64" s="9">
        <f>B7+B14+B20+B25+B29+B35+B39+B41+B44+B48+B63+B33</f>
        <v>351574</v>
      </c>
      <c r="C64" s="9"/>
      <c r="D64" s="9">
        <f>D7+D14+D20+D25+D29+D35+D39+D41+D44+D48+D63+D33</f>
        <v>319273.8</v>
      </c>
      <c r="E64" s="10"/>
      <c r="F64" s="10">
        <f t="shared" si="1"/>
        <v>90.81268808273649</v>
      </c>
    </row>
    <row r="65" spans="1:6" ht="15">
      <c r="A65" s="25" t="s">
        <v>32</v>
      </c>
      <c r="B65" s="9">
        <f>B66+B73+B74</f>
        <v>1664789.9</v>
      </c>
      <c r="C65" s="9">
        <f>C66+C73+C74</f>
        <v>0</v>
      </c>
      <c r="D65" s="9">
        <f>D66+D73+D74</f>
        <v>1409616.7</v>
      </c>
      <c r="E65" s="10"/>
      <c r="F65" s="10">
        <f t="shared" si="1"/>
        <v>84.67234814435143</v>
      </c>
    </row>
    <row r="66" spans="1:6" ht="24.75" customHeight="1">
      <c r="A66" s="101" t="s">
        <v>79</v>
      </c>
      <c r="B66" s="9">
        <f>B67+B70+B71+B72</f>
        <v>1656931.5</v>
      </c>
      <c r="C66" s="9">
        <f>C67+C70+C71+C72</f>
        <v>0</v>
      </c>
      <c r="D66" s="9">
        <f>D67+D70+D71+D72</f>
        <v>1402070.9</v>
      </c>
      <c r="E66" s="10"/>
      <c r="F66" s="10">
        <f t="shared" si="1"/>
        <v>84.61851923269006</v>
      </c>
    </row>
    <row r="67" spans="1:6" ht="24.75" customHeight="1">
      <c r="A67" s="26" t="s">
        <v>80</v>
      </c>
      <c r="B67" s="9">
        <f>B68+B69</f>
        <v>700265</v>
      </c>
      <c r="C67" s="9">
        <f>C68+C69</f>
        <v>0</v>
      </c>
      <c r="D67" s="9">
        <f>D68+D69</f>
        <v>662812.6</v>
      </c>
      <c r="E67" s="100">
        <f>E68</f>
        <v>0</v>
      </c>
      <c r="F67" s="100">
        <f>F68</f>
        <v>91.94511414837675</v>
      </c>
    </row>
    <row r="68" spans="1:6" ht="24.75" customHeight="1">
      <c r="A68" s="26" t="s">
        <v>86</v>
      </c>
      <c r="B68" s="16">
        <v>464965</v>
      </c>
      <c r="C68" s="16"/>
      <c r="D68" s="16">
        <v>427512.6</v>
      </c>
      <c r="E68" s="21"/>
      <c r="F68" s="21">
        <f>D68/B68*100</f>
        <v>91.94511414837675</v>
      </c>
    </row>
    <row r="69" spans="1:6" ht="24.75" customHeight="1">
      <c r="A69" s="26" t="s">
        <v>172</v>
      </c>
      <c r="B69" s="94">
        <v>235300</v>
      </c>
      <c r="C69" s="94"/>
      <c r="D69" s="94">
        <v>235300</v>
      </c>
      <c r="E69" s="63"/>
      <c r="F69" s="21">
        <f>D69/B69*100</f>
        <v>100</v>
      </c>
    </row>
    <row r="70" spans="1:6" ht="28.5" customHeight="1">
      <c r="A70" s="26" t="s">
        <v>53</v>
      </c>
      <c r="B70" s="16">
        <v>220908.1</v>
      </c>
      <c r="C70" s="16"/>
      <c r="D70" s="16">
        <v>124924.6</v>
      </c>
      <c r="E70" s="21"/>
      <c r="F70" s="21">
        <f t="shared" si="1"/>
        <v>56.55048411534027</v>
      </c>
    </row>
    <row r="71" spans="1:6" ht="21.75" customHeight="1">
      <c r="A71" s="26" t="s">
        <v>81</v>
      </c>
      <c r="B71" s="16">
        <v>710221.6</v>
      </c>
      <c r="C71" s="16"/>
      <c r="D71" s="16">
        <v>592189.2</v>
      </c>
      <c r="E71" s="21"/>
      <c r="F71" s="21">
        <f t="shared" si="1"/>
        <v>83.38090533996713</v>
      </c>
    </row>
    <row r="72" spans="1:6" ht="15">
      <c r="A72" s="26" t="s">
        <v>34</v>
      </c>
      <c r="B72" s="16">
        <v>25536.8</v>
      </c>
      <c r="C72" s="16"/>
      <c r="D72" s="16">
        <v>22144.5</v>
      </c>
      <c r="E72" s="21"/>
      <c r="F72" s="21">
        <f t="shared" si="1"/>
        <v>86.71603333228909</v>
      </c>
    </row>
    <row r="73" spans="1:6" ht="15">
      <c r="A73" s="26" t="s">
        <v>87</v>
      </c>
      <c r="B73" s="16">
        <v>7858.4</v>
      </c>
      <c r="C73" s="16"/>
      <c r="D73" s="16">
        <v>7731.2</v>
      </c>
      <c r="E73" s="21"/>
      <c r="F73" s="21">
        <f t="shared" si="1"/>
        <v>98.38134989310802</v>
      </c>
    </row>
    <row r="74" spans="1:6" ht="35.25" customHeight="1">
      <c r="A74" s="26" t="s">
        <v>56</v>
      </c>
      <c r="B74" s="16"/>
      <c r="C74" s="16"/>
      <c r="D74" s="16">
        <v>-185.4</v>
      </c>
      <c r="E74" s="21"/>
      <c r="F74" s="21"/>
    </row>
    <row r="75" spans="1:6" ht="15">
      <c r="A75" s="25" t="s">
        <v>20</v>
      </c>
      <c r="B75" s="9">
        <f>B64+B65</f>
        <v>2016363.9</v>
      </c>
      <c r="C75" s="9"/>
      <c r="D75" s="9">
        <f>D64+D65</f>
        <v>1728890.5</v>
      </c>
      <c r="E75" s="10"/>
      <c r="F75" s="10">
        <f>D75/B75*100</f>
        <v>85.74298022296472</v>
      </c>
    </row>
    <row r="76" spans="1:6" ht="15">
      <c r="A76" s="25" t="s">
        <v>21</v>
      </c>
      <c r="B76" s="9"/>
      <c r="C76" s="9"/>
      <c r="D76" s="9"/>
      <c r="E76" s="10"/>
      <c r="F76" s="10"/>
    </row>
    <row r="77" spans="1:6" ht="13.5">
      <c r="A77" s="26" t="s">
        <v>29</v>
      </c>
      <c r="B77" s="17">
        <v>77299.1</v>
      </c>
      <c r="C77" s="17"/>
      <c r="D77" s="17">
        <v>65401.8</v>
      </c>
      <c r="E77" s="18"/>
      <c r="F77" s="18">
        <f>(D77/B77)*100</f>
        <v>84.6087470617381</v>
      </c>
    </row>
    <row r="78" spans="1:6" ht="13.5" hidden="1">
      <c r="A78" s="26" t="s">
        <v>33</v>
      </c>
      <c r="B78" s="17">
        <v>0</v>
      </c>
      <c r="C78" s="17"/>
      <c r="D78" s="17">
        <v>0</v>
      </c>
      <c r="E78" s="18"/>
      <c r="F78" s="18" t="e">
        <f>D78/B78*100</f>
        <v>#DIV/0!</v>
      </c>
    </row>
    <row r="79" spans="1:6" ht="13.5">
      <c r="A79" s="26" t="s">
        <v>30</v>
      </c>
      <c r="B79" s="17">
        <v>11410.5</v>
      </c>
      <c r="C79" s="17"/>
      <c r="D79" s="17">
        <v>9548.6</v>
      </c>
      <c r="E79" s="18"/>
      <c r="F79" s="18">
        <f aca="true" t="shared" si="2" ref="F79:F89">(D79/B79)*100</f>
        <v>83.68257306866484</v>
      </c>
    </row>
    <row r="80" spans="1:6" ht="13.5">
      <c r="A80" s="26" t="s">
        <v>31</v>
      </c>
      <c r="B80" s="17">
        <v>140621</v>
      </c>
      <c r="C80" s="17"/>
      <c r="D80" s="17">
        <v>86461.8</v>
      </c>
      <c r="E80" s="18"/>
      <c r="F80" s="18">
        <f t="shared" si="2"/>
        <v>61.4856955931191</v>
      </c>
    </row>
    <row r="81" spans="1:6" ht="13.5">
      <c r="A81" s="26" t="s">
        <v>39</v>
      </c>
      <c r="B81" s="17">
        <v>433138.3</v>
      </c>
      <c r="C81" s="17"/>
      <c r="D81" s="17">
        <v>383698.7</v>
      </c>
      <c r="E81" s="18"/>
      <c r="F81" s="18">
        <f t="shared" si="2"/>
        <v>88.58572423634669</v>
      </c>
    </row>
    <row r="82" spans="1:6" ht="13.5">
      <c r="A82" s="26" t="s">
        <v>22</v>
      </c>
      <c r="B82" s="17">
        <v>985652</v>
      </c>
      <c r="C82" s="17"/>
      <c r="D82" s="17">
        <v>836156.5</v>
      </c>
      <c r="E82" s="18"/>
      <c r="F82" s="18">
        <f t="shared" si="2"/>
        <v>84.83283146587233</v>
      </c>
    </row>
    <row r="83" spans="1:6" ht="13.5">
      <c r="A83" s="26" t="s">
        <v>144</v>
      </c>
      <c r="B83" s="17">
        <v>95062.4</v>
      </c>
      <c r="C83" s="17"/>
      <c r="D83" s="17">
        <v>85378.6</v>
      </c>
      <c r="E83" s="18"/>
      <c r="F83" s="18">
        <f t="shared" si="2"/>
        <v>89.81321742350289</v>
      </c>
    </row>
    <row r="84" spans="1:6" ht="13.5" hidden="1">
      <c r="A84" s="26" t="s">
        <v>37</v>
      </c>
      <c r="B84" s="17"/>
      <c r="C84" s="17"/>
      <c r="D84" s="17"/>
      <c r="E84" s="18"/>
      <c r="F84" s="18"/>
    </row>
    <row r="85" spans="1:6" ht="13.5" hidden="1">
      <c r="A85" s="26" t="s">
        <v>37</v>
      </c>
      <c r="B85" s="17">
        <v>0</v>
      </c>
      <c r="C85" s="17"/>
      <c r="D85" s="17">
        <v>0</v>
      </c>
      <c r="E85" s="18"/>
      <c r="F85" s="18"/>
    </row>
    <row r="86" spans="1:6" ht="13.5">
      <c r="A86" s="26" t="s">
        <v>23</v>
      </c>
      <c r="B86" s="17">
        <v>238176.6</v>
      </c>
      <c r="C86" s="17"/>
      <c r="D86" s="17">
        <v>182111.6</v>
      </c>
      <c r="E86" s="18"/>
      <c r="F86" s="18">
        <f t="shared" si="2"/>
        <v>76.46074383461684</v>
      </c>
    </row>
    <row r="87" spans="1:6" ht="13.5">
      <c r="A87" s="26" t="s">
        <v>46</v>
      </c>
      <c r="B87" s="17">
        <v>43889.9</v>
      </c>
      <c r="C87" s="17"/>
      <c r="D87" s="17">
        <v>35803.9</v>
      </c>
      <c r="E87" s="18"/>
      <c r="F87" s="18">
        <f t="shared" si="2"/>
        <v>81.57662696884704</v>
      </c>
    </row>
    <row r="88" spans="1:6" ht="13.5">
      <c r="A88" s="26" t="s">
        <v>47</v>
      </c>
      <c r="B88" s="17">
        <v>9991.3</v>
      </c>
      <c r="C88" s="17"/>
      <c r="D88" s="17">
        <v>8781.4</v>
      </c>
      <c r="E88" s="18"/>
      <c r="F88" s="18">
        <f t="shared" si="2"/>
        <v>87.89046470429274</v>
      </c>
    </row>
    <row r="89" spans="1:6" ht="13.5">
      <c r="A89" s="26" t="s">
        <v>48</v>
      </c>
      <c r="B89" s="17">
        <v>62</v>
      </c>
      <c r="C89" s="17"/>
      <c r="D89" s="17">
        <v>42.8</v>
      </c>
      <c r="E89" s="18"/>
      <c r="F89" s="18">
        <f t="shared" si="2"/>
        <v>69.03225806451613</v>
      </c>
    </row>
    <row r="90" spans="1:6" ht="15">
      <c r="A90" s="25" t="s">
        <v>24</v>
      </c>
      <c r="B90" s="9">
        <f>SUM(B77:B89)</f>
        <v>2035303.0999999999</v>
      </c>
      <c r="C90" s="9">
        <f>SUM(C77:C89)</f>
        <v>0</v>
      </c>
      <c r="D90" s="9">
        <f>SUM(D77:D89)</f>
        <v>1693385.7</v>
      </c>
      <c r="E90" s="10">
        <f>SUM(E77:E89)</f>
        <v>0</v>
      </c>
      <c r="F90" s="10">
        <f>D90/B90*100</f>
        <v>83.2006643138312</v>
      </c>
    </row>
    <row r="91" spans="1:6" ht="15">
      <c r="A91" s="50"/>
      <c r="B91" s="51"/>
      <c r="C91" s="51"/>
      <c r="D91" s="52"/>
      <c r="E91" s="53"/>
      <c r="F91" s="53"/>
    </row>
    <row r="92" spans="1:3" ht="23.25">
      <c r="A92" s="33" t="s">
        <v>7</v>
      </c>
      <c r="B92" s="34">
        <f>D90-D75</f>
        <v>-35504.80000000005</v>
      </c>
      <c r="C92" s="55"/>
    </row>
    <row r="93" spans="1:3" ht="13.5">
      <c r="A93" s="37" t="s">
        <v>8</v>
      </c>
      <c r="B93" s="38">
        <f>B94+B97+B100</f>
        <v>-5838</v>
      </c>
      <c r="C93" s="95"/>
    </row>
    <row r="94" spans="1:3" ht="13.5">
      <c r="A94" s="33" t="s">
        <v>9</v>
      </c>
      <c r="B94" s="97">
        <v>0</v>
      </c>
      <c r="C94" s="56"/>
    </row>
    <row r="95" spans="1:3" ht="24">
      <c r="A95" s="26" t="s">
        <v>145</v>
      </c>
      <c r="B95" s="17">
        <v>0</v>
      </c>
      <c r="C95" s="57"/>
    </row>
    <row r="96" spans="1:3" ht="24">
      <c r="A96" s="26" t="s">
        <v>146</v>
      </c>
      <c r="B96" s="98">
        <v>0</v>
      </c>
      <c r="C96" s="58"/>
    </row>
    <row r="97" spans="1:3" ht="23.25">
      <c r="A97" s="33" t="s">
        <v>147</v>
      </c>
      <c r="B97" s="45">
        <f>B98+B99</f>
        <v>-5838</v>
      </c>
      <c r="C97" s="55"/>
    </row>
    <row r="98" spans="1:3" ht="37.5" customHeight="1">
      <c r="A98" s="26" t="s">
        <v>148</v>
      </c>
      <c r="B98" s="98">
        <v>202300</v>
      </c>
      <c r="C98" s="58"/>
    </row>
    <row r="99" spans="1:3" ht="36">
      <c r="A99" s="26" t="s">
        <v>165</v>
      </c>
      <c r="B99" s="98">
        <v>-208138</v>
      </c>
      <c r="C99" s="58"/>
    </row>
    <row r="100" spans="1:3" ht="23.25">
      <c r="A100" s="25" t="s">
        <v>82</v>
      </c>
      <c r="B100" s="96">
        <v>0</v>
      </c>
      <c r="C100" s="58"/>
    </row>
    <row r="101" spans="1:3" ht="23.25">
      <c r="A101" s="33" t="s">
        <v>14</v>
      </c>
      <c r="B101" s="96">
        <f>B92-B93</f>
        <v>-29666.800000000047</v>
      </c>
      <c r="C101" s="59"/>
    </row>
  </sheetData>
  <sheetProtection/>
  <mergeCells count="5">
    <mergeCell ref="A1:F1"/>
    <mergeCell ref="A2:A5"/>
    <mergeCell ref="B2:B5"/>
    <mergeCell ref="D2:D5"/>
    <mergeCell ref="F2:F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PageLayoutView="0" workbookViewId="0" topLeftCell="A1">
      <selection activeCell="O9" sqref="O9"/>
    </sheetView>
  </sheetViews>
  <sheetFormatPr defaultColWidth="9.00390625" defaultRowHeight="12.75"/>
  <cols>
    <col min="1" max="1" width="39.625" style="48" customWidth="1"/>
    <col min="2" max="2" width="15.375" style="49" customWidth="1"/>
    <col min="3" max="3" width="15.375" style="49" hidden="1" customWidth="1"/>
    <col min="4" max="4" width="17.00390625" style="35" customWidth="1"/>
    <col min="5" max="5" width="13.875" style="36" hidden="1" customWidth="1"/>
    <col min="6" max="6" width="13.625" style="36" customWidth="1"/>
    <col min="7" max="7" width="8.875" style="22" customWidth="1"/>
    <col min="8" max="16384" width="8.875" style="22" customWidth="1"/>
  </cols>
  <sheetData>
    <row r="1" spans="1:6" ht="39" customHeight="1" thickBot="1">
      <c r="A1" s="105" t="s">
        <v>175</v>
      </c>
      <c r="B1" s="105"/>
      <c r="C1" s="105"/>
      <c r="D1" s="105"/>
      <c r="E1" s="105"/>
      <c r="F1" s="105"/>
    </row>
    <row r="2" spans="1:6" ht="12.75" customHeight="1">
      <c r="A2" s="102" t="s">
        <v>15</v>
      </c>
      <c r="B2" s="123" t="s">
        <v>157</v>
      </c>
      <c r="C2" s="1"/>
      <c r="D2" s="109" t="s">
        <v>164</v>
      </c>
      <c r="E2" s="2"/>
      <c r="F2" s="112" t="s">
        <v>0</v>
      </c>
    </row>
    <row r="3" spans="1:6" ht="12.75" customHeight="1">
      <c r="A3" s="103"/>
      <c r="B3" s="124"/>
      <c r="C3" s="3"/>
      <c r="D3" s="110"/>
      <c r="E3" s="4"/>
      <c r="F3" s="113"/>
    </row>
    <row r="4" spans="1:6" ht="12.75">
      <c r="A4" s="103"/>
      <c r="B4" s="124"/>
      <c r="C4" s="3"/>
      <c r="D4" s="110"/>
      <c r="E4" s="4"/>
      <c r="F4" s="113"/>
    </row>
    <row r="5" spans="1:6" ht="26.25" customHeight="1">
      <c r="A5" s="104"/>
      <c r="B5" s="125"/>
      <c r="C5" s="5"/>
      <c r="D5" s="111"/>
      <c r="E5" s="6"/>
      <c r="F5" s="114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B9+B10+B11+B12</f>
        <v>246881</v>
      </c>
      <c r="C7" s="9"/>
      <c r="D7" s="9">
        <f>D9+D10+D11+D12+D13</f>
        <v>249935.60000000003</v>
      </c>
      <c r="E7" s="10"/>
      <c r="F7" s="11">
        <f aca="true" t="shared" si="0" ref="F7:F12">(D7/B7)*100</f>
        <v>101.23727625860232</v>
      </c>
    </row>
    <row r="8" spans="1:6" ht="15.75">
      <c r="A8" s="91" t="s">
        <v>124</v>
      </c>
      <c r="B8" s="61">
        <f>B9+B10+B11+B12+B13</f>
        <v>246881</v>
      </c>
      <c r="C8" s="61">
        <f>C9+C10+C11+C12+C13</f>
        <v>0</v>
      </c>
      <c r="D8" s="61">
        <f>D9+D10+D11+D12+D13</f>
        <v>249935.60000000003</v>
      </c>
      <c r="E8" s="93"/>
      <c r="F8" s="11">
        <f t="shared" si="0"/>
        <v>101.23727625860232</v>
      </c>
    </row>
    <row r="9" spans="1:6" ht="60" customHeight="1">
      <c r="A9" s="26" t="s">
        <v>50</v>
      </c>
      <c r="B9" s="12">
        <v>244682</v>
      </c>
      <c r="C9" s="12"/>
      <c r="D9" s="12">
        <v>247767.7</v>
      </c>
      <c r="E9" s="13"/>
      <c r="F9" s="13">
        <f t="shared" si="0"/>
        <v>101.26110625219673</v>
      </c>
    </row>
    <row r="10" spans="1:6" ht="93" customHeight="1">
      <c r="A10" s="26" t="s">
        <v>40</v>
      </c>
      <c r="B10" s="12">
        <v>4</v>
      </c>
      <c r="C10" s="12"/>
      <c r="D10" s="12">
        <v>3.2</v>
      </c>
      <c r="E10" s="13"/>
      <c r="F10" s="13">
        <v>0</v>
      </c>
    </row>
    <row r="11" spans="1:6" ht="36.75" customHeight="1">
      <c r="A11" s="26" t="s">
        <v>41</v>
      </c>
      <c r="B11" s="12">
        <v>2194</v>
      </c>
      <c r="C11" s="12"/>
      <c r="D11" s="12">
        <v>2164.6</v>
      </c>
      <c r="E11" s="13"/>
      <c r="F11" s="13">
        <f t="shared" si="0"/>
        <v>98.65998176845943</v>
      </c>
    </row>
    <row r="12" spans="1:6" ht="84">
      <c r="A12" s="26" t="s">
        <v>125</v>
      </c>
      <c r="B12" s="12">
        <v>1</v>
      </c>
      <c r="C12" s="12"/>
      <c r="D12" s="12">
        <v>0.1</v>
      </c>
      <c r="E12" s="13"/>
      <c r="F12" s="13">
        <f t="shared" si="0"/>
        <v>10</v>
      </c>
    </row>
    <row r="13" spans="1:6" ht="41.25" customHeight="1" hidden="1">
      <c r="A13" s="26" t="s">
        <v>126</v>
      </c>
      <c r="B13" s="12"/>
      <c r="C13" s="12"/>
      <c r="D13" s="12">
        <v>0</v>
      </c>
      <c r="E13" s="13"/>
      <c r="F13" s="13"/>
    </row>
    <row r="14" spans="1:6" ht="23.25">
      <c r="A14" s="25" t="s">
        <v>1</v>
      </c>
      <c r="B14" s="14">
        <f>B16+B17+B18+B19</f>
        <v>8824</v>
      </c>
      <c r="C14" s="14"/>
      <c r="D14" s="14">
        <f>D16+D17+D18+D19</f>
        <v>8772.5</v>
      </c>
      <c r="E14" s="15"/>
      <c r="F14" s="15">
        <f aca="true" t="shared" si="1" ref="F14:F20">(D14/B14)*100</f>
        <v>99.41636446056211</v>
      </c>
    </row>
    <row r="15" spans="1:6" ht="36">
      <c r="A15" s="91" t="s">
        <v>127</v>
      </c>
      <c r="B15" s="62">
        <f>B16+B17+B18+B19</f>
        <v>8824</v>
      </c>
      <c r="C15" s="62">
        <f>C16+C17+C18+C19</f>
        <v>0</v>
      </c>
      <c r="D15" s="62">
        <f>D16+D17+D18+D19</f>
        <v>8772.5</v>
      </c>
      <c r="E15" s="15"/>
      <c r="F15" s="15">
        <f t="shared" si="1"/>
        <v>99.41636446056211</v>
      </c>
    </row>
    <row r="16" spans="1:6" ht="60">
      <c r="A16" s="26" t="s">
        <v>2</v>
      </c>
      <c r="B16" s="12">
        <v>4047</v>
      </c>
      <c r="C16" s="12"/>
      <c r="D16" s="12">
        <v>4046.2</v>
      </c>
      <c r="E16" s="13"/>
      <c r="F16" s="13">
        <f t="shared" si="1"/>
        <v>99.98023227081788</v>
      </c>
    </row>
    <row r="17" spans="1:6" ht="74.25" customHeight="1">
      <c r="A17" s="26" t="s">
        <v>3</v>
      </c>
      <c r="B17" s="12">
        <v>29</v>
      </c>
      <c r="C17" s="12"/>
      <c r="D17" s="12">
        <v>28.9</v>
      </c>
      <c r="E17" s="13"/>
      <c r="F17" s="13">
        <f t="shared" si="1"/>
        <v>99.6551724137931</v>
      </c>
    </row>
    <row r="18" spans="1:6" ht="60">
      <c r="A18" s="26" t="s">
        <v>57</v>
      </c>
      <c r="B18" s="12">
        <v>5446</v>
      </c>
      <c r="C18" s="12"/>
      <c r="D18" s="12">
        <v>5443.3</v>
      </c>
      <c r="E18" s="13"/>
      <c r="F18" s="13">
        <f t="shared" si="1"/>
        <v>99.95042232831436</v>
      </c>
    </row>
    <row r="19" spans="1:6" ht="60">
      <c r="A19" s="26" t="s">
        <v>4</v>
      </c>
      <c r="B19" s="12">
        <v>-698</v>
      </c>
      <c r="C19" s="12"/>
      <c r="D19" s="12">
        <v>-745.9</v>
      </c>
      <c r="E19" s="13"/>
      <c r="F19" s="13">
        <f t="shared" si="1"/>
        <v>106.86246418338108</v>
      </c>
    </row>
    <row r="20" spans="1:6" ht="15">
      <c r="A20" s="25" t="s">
        <v>16</v>
      </c>
      <c r="B20" s="9">
        <f>B22+B23+B24+B21</f>
        <v>32693</v>
      </c>
      <c r="C20" s="9"/>
      <c r="D20" s="9">
        <f>D22+D23+D24+D21</f>
        <v>32781.3</v>
      </c>
      <c r="E20" s="10"/>
      <c r="F20" s="11">
        <f t="shared" si="1"/>
        <v>100.27008839812805</v>
      </c>
    </row>
    <row r="21" spans="1:6" ht="24">
      <c r="A21" s="26" t="s">
        <v>128</v>
      </c>
      <c r="B21" s="12">
        <v>14490</v>
      </c>
      <c r="C21" s="12"/>
      <c r="D21" s="12">
        <v>14511.7</v>
      </c>
      <c r="E21" s="10"/>
      <c r="F21" s="18">
        <f>D21/B21*100</f>
        <v>100.14975845410628</v>
      </c>
    </row>
    <row r="22" spans="1:6" ht="24">
      <c r="A22" s="26" t="s">
        <v>26</v>
      </c>
      <c r="B22" s="12">
        <v>17616</v>
      </c>
      <c r="C22" s="12"/>
      <c r="D22" s="12">
        <v>17653.7</v>
      </c>
      <c r="E22" s="13"/>
      <c r="F22" s="13">
        <f>(D22/B22)*100</f>
        <v>100.21400999091735</v>
      </c>
    </row>
    <row r="23" spans="1:6" ht="12.75">
      <c r="A23" s="26" t="s">
        <v>42</v>
      </c>
      <c r="B23" s="12">
        <v>0</v>
      </c>
      <c r="C23" s="12"/>
      <c r="D23" s="12">
        <v>-9.1</v>
      </c>
      <c r="E23" s="13"/>
      <c r="F23" s="13">
        <v>0</v>
      </c>
    </row>
    <row r="24" spans="1:6" ht="25.5" customHeight="1">
      <c r="A24" s="26" t="s">
        <v>60</v>
      </c>
      <c r="B24" s="12">
        <v>587</v>
      </c>
      <c r="C24" s="12"/>
      <c r="D24" s="12">
        <v>625</v>
      </c>
      <c r="E24" s="13"/>
      <c r="F24" s="13">
        <f>(D24/B24)*100</f>
        <v>106.47359454855196</v>
      </c>
    </row>
    <row r="25" spans="1:6" ht="15">
      <c r="A25" s="25" t="s">
        <v>17</v>
      </c>
      <c r="B25" s="9">
        <f>B26+B28+B27</f>
        <v>23346</v>
      </c>
      <c r="C25" s="9"/>
      <c r="D25" s="9">
        <f>D26+D28+D27</f>
        <v>23784.399999999998</v>
      </c>
      <c r="E25" s="10"/>
      <c r="F25" s="10">
        <f>(D25/B25)*100</f>
        <v>101.87783774522401</v>
      </c>
    </row>
    <row r="26" spans="1:6" ht="15" customHeight="1">
      <c r="A26" s="26" t="s">
        <v>61</v>
      </c>
      <c r="B26" s="12">
        <v>6285</v>
      </c>
      <c r="C26" s="12"/>
      <c r="D26" s="12">
        <v>6487.4</v>
      </c>
      <c r="E26" s="13"/>
      <c r="F26" s="13">
        <f>(D26/B26)*100</f>
        <v>103.22036595067621</v>
      </c>
    </row>
    <row r="27" spans="1:6" ht="12.75">
      <c r="A27" s="26" t="s">
        <v>5</v>
      </c>
      <c r="B27" s="12">
        <v>1515</v>
      </c>
      <c r="C27" s="12"/>
      <c r="D27" s="12">
        <v>1551.6</v>
      </c>
      <c r="E27" s="13"/>
      <c r="F27" s="13">
        <f>(D27/B27)*100</f>
        <v>102.41584158415841</v>
      </c>
    </row>
    <row r="28" spans="1:6" ht="13.5" customHeight="1">
      <c r="A28" s="27" t="s">
        <v>18</v>
      </c>
      <c r="B28" s="12">
        <v>15546</v>
      </c>
      <c r="C28" s="12"/>
      <c r="D28" s="12">
        <v>15745.4</v>
      </c>
      <c r="E28" s="13"/>
      <c r="F28" s="13">
        <f>(D28/B28)*100</f>
        <v>101.28264505338993</v>
      </c>
    </row>
    <row r="29" spans="1:6" ht="15">
      <c r="A29" s="25" t="s">
        <v>19</v>
      </c>
      <c r="B29" s="9">
        <f>B30+B32+B31</f>
        <v>7710</v>
      </c>
      <c r="C29" s="9">
        <f>C30+C32</f>
        <v>0</v>
      </c>
      <c r="D29" s="9">
        <f>D30+D32+D31</f>
        <v>8263.4</v>
      </c>
      <c r="E29" s="10">
        <f>E30+E32</f>
        <v>0</v>
      </c>
      <c r="F29" s="10">
        <f>F30</f>
        <v>107.17769130998703</v>
      </c>
    </row>
    <row r="30" spans="1:6" ht="27" customHeight="1">
      <c r="A30" s="28" t="s">
        <v>62</v>
      </c>
      <c r="B30" s="12">
        <v>7710</v>
      </c>
      <c r="C30" s="12"/>
      <c r="D30" s="12">
        <v>8263.4</v>
      </c>
      <c r="E30" s="13"/>
      <c r="F30" s="13">
        <f>(D30/B30)*100</f>
        <v>107.17769130998703</v>
      </c>
    </row>
    <row r="31" spans="1:6" ht="64.5" customHeight="1" hidden="1">
      <c r="A31" s="26" t="s">
        <v>98</v>
      </c>
      <c r="B31" s="12">
        <v>0</v>
      </c>
      <c r="C31" s="12"/>
      <c r="D31" s="12">
        <v>0</v>
      </c>
      <c r="E31" s="13"/>
      <c r="F31" s="13" t="e">
        <f>(D31/B31)*100</f>
        <v>#DIV/0!</v>
      </c>
    </row>
    <row r="32" spans="1:6" ht="64.5" customHeight="1" hidden="1">
      <c r="A32" s="28" t="s">
        <v>85</v>
      </c>
      <c r="B32" s="12">
        <v>0</v>
      </c>
      <c r="C32" s="12"/>
      <c r="D32" s="12">
        <v>0</v>
      </c>
      <c r="E32" s="13"/>
      <c r="F32" s="13" t="e">
        <f>(D32/B32)*100</f>
        <v>#DIV/0!</v>
      </c>
    </row>
    <row r="33" spans="1:6" ht="24" customHeight="1" hidden="1">
      <c r="A33" s="28" t="s">
        <v>129</v>
      </c>
      <c r="B33" s="14">
        <f>B34</f>
        <v>0</v>
      </c>
      <c r="C33" s="14"/>
      <c r="D33" s="14">
        <f>D34</f>
        <v>0</v>
      </c>
      <c r="E33" s="15"/>
      <c r="F33" s="13">
        <v>0</v>
      </c>
    </row>
    <row r="34" spans="1:6" ht="30" customHeight="1" hidden="1">
      <c r="A34" s="27" t="s">
        <v>130</v>
      </c>
      <c r="B34" s="12">
        <v>0</v>
      </c>
      <c r="C34" s="12"/>
      <c r="D34" s="12">
        <v>0</v>
      </c>
      <c r="E34" s="13"/>
      <c r="F34" s="13">
        <v>0</v>
      </c>
    </row>
    <row r="35" spans="1:6" ht="35.25">
      <c r="A35" s="25" t="s">
        <v>27</v>
      </c>
      <c r="B35" s="9">
        <f>B36+B37+B38</f>
        <v>25023</v>
      </c>
      <c r="C35" s="9"/>
      <c r="D35" s="9">
        <f>D36+D37+D38</f>
        <v>25443.8</v>
      </c>
      <c r="E35" s="10"/>
      <c r="F35" s="10">
        <f>(D35/B35)*100</f>
        <v>101.681652879351</v>
      </c>
    </row>
    <row r="36" spans="1:6" ht="69.75" customHeight="1">
      <c r="A36" s="26" t="s">
        <v>43</v>
      </c>
      <c r="B36" s="12">
        <v>23121</v>
      </c>
      <c r="C36" s="12"/>
      <c r="D36" s="12">
        <v>23542.8</v>
      </c>
      <c r="E36" s="13"/>
      <c r="F36" s="13">
        <f>(D36/B36)*100</f>
        <v>101.82431555728557</v>
      </c>
    </row>
    <row r="37" spans="1:6" ht="24.75" customHeight="1" hidden="1">
      <c r="A37" s="27" t="s">
        <v>64</v>
      </c>
      <c r="B37" s="12">
        <v>0</v>
      </c>
      <c r="C37" s="12"/>
      <c r="D37" s="12">
        <v>0</v>
      </c>
      <c r="E37" s="13"/>
      <c r="F37" s="13">
        <v>0</v>
      </c>
    </row>
    <row r="38" spans="1:6" ht="69" customHeight="1">
      <c r="A38" s="26" t="s">
        <v>65</v>
      </c>
      <c r="B38" s="12">
        <v>1902</v>
      </c>
      <c r="C38" s="12"/>
      <c r="D38" s="12">
        <v>1901</v>
      </c>
      <c r="E38" s="13"/>
      <c r="F38" s="13">
        <f>D38/B38*100</f>
        <v>99.94742376445846</v>
      </c>
    </row>
    <row r="39" spans="1:6" ht="24">
      <c r="A39" s="25" t="s">
        <v>28</v>
      </c>
      <c r="B39" s="9">
        <f>B40</f>
        <v>2238</v>
      </c>
      <c r="C39" s="9"/>
      <c r="D39" s="9">
        <f>D40</f>
        <v>2234.4</v>
      </c>
      <c r="E39" s="10"/>
      <c r="F39" s="10">
        <f>(D39/B39)*100</f>
        <v>99.83914209115282</v>
      </c>
    </row>
    <row r="40" spans="1:6" ht="12.75" customHeight="1">
      <c r="A40" s="26" t="s">
        <v>49</v>
      </c>
      <c r="B40" s="12">
        <v>2238</v>
      </c>
      <c r="C40" s="12"/>
      <c r="D40" s="12">
        <v>2234.4</v>
      </c>
      <c r="E40" s="13"/>
      <c r="F40" s="13">
        <f>(D40/B40)*100</f>
        <v>99.83914209115282</v>
      </c>
    </row>
    <row r="41" spans="1:6" ht="24">
      <c r="A41" s="25" t="s">
        <v>131</v>
      </c>
      <c r="B41" s="9">
        <f>B42+B43</f>
        <v>906</v>
      </c>
      <c r="C41" s="9"/>
      <c r="D41" s="9">
        <f>D42+D43</f>
        <v>905.5</v>
      </c>
      <c r="E41" s="10"/>
      <c r="F41" s="10">
        <f>D41/B41*100</f>
        <v>99.94481236203092</v>
      </c>
    </row>
    <row r="42" spans="1:6" ht="18" customHeight="1">
      <c r="A42" s="27" t="s">
        <v>66</v>
      </c>
      <c r="B42" s="17">
        <v>32</v>
      </c>
      <c r="C42" s="17"/>
      <c r="D42" s="17">
        <v>31.9</v>
      </c>
      <c r="E42" s="18"/>
      <c r="F42" s="18">
        <f>D42/B42*100</f>
        <v>99.6875</v>
      </c>
    </row>
    <row r="43" spans="1:6" ht="15" customHeight="1">
      <c r="A43" s="26" t="s">
        <v>67</v>
      </c>
      <c r="B43" s="17">
        <v>874</v>
      </c>
      <c r="C43" s="17"/>
      <c r="D43" s="17">
        <v>873.6</v>
      </c>
      <c r="E43" s="18"/>
      <c r="F43" s="18">
        <f>D43/B43*100</f>
        <v>99.95423340961098</v>
      </c>
    </row>
    <row r="44" spans="1:6" ht="24">
      <c r="A44" s="25" t="s">
        <v>35</v>
      </c>
      <c r="B44" s="9">
        <f>B45+B46+B47</f>
        <v>1432</v>
      </c>
      <c r="C44" s="9"/>
      <c r="D44" s="9">
        <f>D45+D46+D47</f>
        <v>1636.9</v>
      </c>
      <c r="E44" s="10"/>
      <c r="F44" s="10">
        <f>(D44/B44)*100</f>
        <v>114.30865921787709</v>
      </c>
    </row>
    <row r="45" spans="1:6" ht="15" customHeight="1">
      <c r="A45" s="26" t="s">
        <v>68</v>
      </c>
      <c r="B45" s="17">
        <v>54</v>
      </c>
      <c r="C45" s="17"/>
      <c r="D45" s="17">
        <v>53.6</v>
      </c>
      <c r="E45" s="18"/>
      <c r="F45" s="18">
        <f>D45/B45*100</f>
        <v>99.25925925925925</v>
      </c>
    </row>
    <row r="46" spans="1:6" ht="74.25" customHeight="1">
      <c r="A46" s="30" t="s">
        <v>69</v>
      </c>
      <c r="B46" s="17">
        <v>418</v>
      </c>
      <c r="C46" s="17"/>
      <c r="D46" s="17">
        <v>417.3</v>
      </c>
      <c r="E46" s="18"/>
      <c r="F46" s="18">
        <f>D46/B46*100</f>
        <v>99.83253588516746</v>
      </c>
    </row>
    <row r="47" spans="1:6" ht="30" customHeight="1">
      <c r="A47" s="26" t="s">
        <v>70</v>
      </c>
      <c r="B47" s="17">
        <v>960</v>
      </c>
      <c r="C47" s="17"/>
      <c r="D47" s="17">
        <v>1166</v>
      </c>
      <c r="E47" s="18"/>
      <c r="F47" s="18">
        <f>D47/B47*100</f>
        <v>121.45833333333333</v>
      </c>
    </row>
    <row r="48" spans="1:6" ht="15">
      <c r="A48" s="25" t="s">
        <v>132</v>
      </c>
      <c r="B48" s="9">
        <f>B49+B61+B62+B63</f>
        <v>1777</v>
      </c>
      <c r="C48" s="9">
        <f>C49+C61+C62</f>
        <v>0</v>
      </c>
      <c r="D48" s="9">
        <f>D49+D61+D62+D63</f>
        <v>1832</v>
      </c>
      <c r="E48" s="10"/>
      <c r="F48" s="10">
        <f>(D48/B48)*100</f>
        <v>103.09510410804728</v>
      </c>
    </row>
    <row r="49" spans="1:6" ht="38.25" customHeight="1">
      <c r="A49" s="91" t="s">
        <v>133</v>
      </c>
      <c r="B49" s="61">
        <f>B50+B51+B52+B54+B55+B56+B57+B58+B59+B60</f>
        <v>188</v>
      </c>
      <c r="C49" s="61">
        <f>C50+C51+C52+C54+C56++C59+C60</f>
        <v>0</v>
      </c>
      <c r="D49" s="61">
        <f>D50+D51+D52+D54+D56++D59+D60+D55+D57+D58+D53</f>
        <v>216.29999999999998</v>
      </c>
      <c r="E49" s="91">
        <v>51</v>
      </c>
      <c r="F49" s="10">
        <f>(D49/B49)*100</f>
        <v>115.05319148936168</v>
      </c>
    </row>
    <row r="50" spans="1:6" ht="47.25" customHeight="1">
      <c r="A50" s="26" t="s">
        <v>134</v>
      </c>
      <c r="B50" s="17">
        <v>7</v>
      </c>
      <c r="C50" s="17"/>
      <c r="D50" s="17">
        <v>9.4</v>
      </c>
      <c r="E50" s="19">
        <v>22</v>
      </c>
      <c r="F50" s="18">
        <v>0</v>
      </c>
    </row>
    <row r="51" spans="1:6" ht="58.5" customHeight="1">
      <c r="A51" s="26" t="s">
        <v>135</v>
      </c>
      <c r="B51" s="17">
        <v>14</v>
      </c>
      <c r="C51" s="17"/>
      <c r="D51" s="17">
        <v>9.6</v>
      </c>
      <c r="E51" s="19">
        <v>71</v>
      </c>
      <c r="F51" s="18">
        <f>(D51/B51)*100</f>
        <v>68.57142857142857</v>
      </c>
    </row>
    <row r="52" spans="1:6" ht="47.25" customHeight="1">
      <c r="A52" s="26" t="s">
        <v>136</v>
      </c>
      <c r="B52" s="17">
        <v>7</v>
      </c>
      <c r="C52" s="17"/>
      <c r="D52" s="17">
        <v>14.6</v>
      </c>
      <c r="E52" s="19">
        <v>0</v>
      </c>
      <c r="F52" s="18">
        <v>0</v>
      </c>
    </row>
    <row r="53" spans="1:6" ht="82.5" customHeight="1">
      <c r="A53" s="26" t="s">
        <v>176</v>
      </c>
      <c r="B53" s="17"/>
      <c r="C53" s="17"/>
      <c r="D53" s="17">
        <v>25</v>
      </c>
      <c r="E53" s="19"/>
      <c r="F53" s="18"/>
    </row>
    <row r="54" spans="1:6" ht="74.25" customHeight="1">
      <c r="A54" s="26" t="s">
        <v>171</v>
      </c>
      <c r="B54" s="17">
        <v>2</v>
      </c>
      <c r="C54" s="17"/>
      <c r="D54" s="17">
        <v>1.5</v>
      </c>
      <c r="E54" s="19">
        <v>121.2</v>
      </c>
      <c r="F54" s="18">
        <f>D54/B54*100</f>
        <v>75</v>
      </c>
    </row>
    <row r="55" spans="1:6" ht="117" customHeight="1">
      <c r="A55" s="26" t="s">
        <v>152</v>
      </c>
      <c r="B55" s="17">
        <v>10</v>
      </c>
      <c r="C55" s="17"/>
      <c r="D55" s="17">
        <v>7.3</v>
      </c>
      <c r="E55" s="19"/>
      <c r="F55" s="18">
        <f>D55/B55*100</f>
        <v>73</v>
      </c>
    </row>
    <row r="56" spans="1:6" ht="123" customHeight="1">
      <c r="A56" s="26" t="s">
        <v>160</v>
      </c>
      <c r="B56" s="17">
        <v>19</v>
      </c>
      <c r="C56" s="17"/>
      <c r="D56" s="17">
        <v>15.9</v>
      </c>
      <c r="E56" s="19">
        <v>887.3</v>
      </c>
      <c r="F56" s="18">
        <f>D56/B56*100</f>
        <v>83.6842105263158</v>
      </c>
    </row>
    <row r="57" spans="1:6" ht="84" customHeight="1">
      <c r="A57" s="26" t="s">
        <v>153</v>
      </c>
      <c r="B57" s="17">
        <v>2</v>
      </c>
      <c r="C57" s="17"/>
      <c r="D57" s="17">
        <v>0.7</v>
      </c>
      <c r="E57" s="19"/>
      <c r="F57" s="18">
        <f>D57/B57*100</f>
        <v>35</v>
      </c>
    </row>
    <row r="58" spans="1:6" ht="84" customHeight="1">
      <c r="A58" s="26" t="s">
        <v>154</v>
      </c>
      <c r="B58" s="17">
        <v>18</v>
      </c>
      <c r="C58" s="17"/>
      <c r="D58" s="17">
        <v>16.7</v>
      </c>
      <c r="E58" s="19"/>
      <c r="F58" s="18">
        <f>D58/B58*100</f>
        <v>92.77777777777777</v>
      </c>
    </row>
    <row r="59" spans="1:6" ht="51" customHeight="1" hidden="1">
      <c r="A59" s="26" t="s">
        <v>139</v>
      </c>
      <c r="B59" s="17">
        <v>0</v>
      </c>
      <c r="C59" s="17"/>
      <c r="D59" s="17">
        <v>0</v>
      </c>
      <c r="E59" s="19">
        <v>347.5</v>
      </c>
      <c r="F59" s="18" t="e">
        <f aca="true" t="shared" si="2" ref="F59:F67">D59/B59*100</f>
        <v>#DIV/0!</v>
      </c>
    </row>
    <row r="60" spans="1:6" ht="60.75" customHeight="1">
      <c r="A60" s="27" t="s">
        <v>140</v>
      </c>
      <c r="B60" s="17">
        <v>109</v>
      </c>
      <c r="C60" s="17"/>
      <c r="D60" s="17">
        <v>115.6</v>
      </c>
      <c r="E60" s="19">
        <v>87.6</v>
      </c>
      <c r="F60" s="18">
        <f t="shared" si="2"/>
        <v>106.05504587155963</v>
      </c>
    </row>
    <row r="61" spans="1:6" ht="35.25" customHeight="1">
      <c r="A61" s="26" t="s">
        <v>141</v>
      </c>
      <c r="B61" s="17">
        <v>96</v>
      </c>
      <c r="C61" s="17"/>
      <c r="D61" s="17">
        <v>96.1</v>
      </c>
      <c r="E61" s="19">
        <v>221.8</v>
      </c>
      <c r="F61" s="18">
        <f t="shared" si="2"/>
        <v>100.10416666666666</v>
      </c>
    </row>
    <row r="62" spans="1:6" ht="25.5" customHeight="1">
      <c r="A62" s="26" t="s">
        <v>142</v>
      </c>
      <c r="B62" s="17">
        <v>976</v>
      </c>
      <c r="C62" s="17"/>
      <c r="D62" s="17">
        <v>1003</v>
      </c>
      <c r="E62" s="19">
        <v>68.4</v>
      </c>
      <c r="F62" s="18">
        <f t="shared" si="2"/>
        <v>102.76639344262296</v>
      </c>
    </row>
    <row r="63" spans="1:6" ht="94.5" customHeight="1">
      <c r="A63" s="26" t="s">
        <v>161</v>
      </c>
      <c r="B63" s="17">
        <v>517</v>
      </c>
      <c r="C63" s="17"/>
      <c r="D63" s="17">
        <v>516.6</v>
      </c>
      <c r="E63" s="17">
        <v>3536.16</v>
      </c>
      <c r="F63" s="18">
        <f t="shared" si="2"/>
        <v>99.92263056092844</v>
      </c>
    </row>
    <row r="64" spans="1:6" ht="18" customHeight="1">
      <c r="A64" s="25" t="s">
        <v>78</v>
      </c>
      <c r="B64" s="9">
        <v>744</v>
      </c>
      <c r="C64" s="9"/>
      <c r="D64" s="9">
        <v>754.7</v>
      </c>
      <c r="E64" s="10"/>
      <c r="F64" s="18">
        <f t="shared" si="2"/>
        <v>101.43817204301075</v>
      </c>
    </row>
    <row r="65" spans="1:6" ht="24">
      <c r="A65" s="25" t="s">
        <v>51</v>
      </c>
      <c r="B65" s="9">
        <f>B7+B14+B20+B25+B29+B35+B39+B41+B44+B48+B64+B33</f>
        <v>351574</v>
      </c>
      <c r="C65" s="9"/>
      <c r="D65" s="9">
        <f>D7+D14+D20+D25+D29+D35+D39+D41+D44+D48+D64+D33</f>
        <v>356344.5000000001</v>
      </c>
      <c r="E65" s="10"/>
      <c r="F65" s="10">
        <f t="shared" si="2"/>
        <v>101.35689783658634</v>
      </c>
    </row>
    <row r="66" spans="1:6" ht="15">
      <c r="A66" s="25" t="s">
        <v>32</v>
      </c>
      <c r="B66" s="9">
        <f>B67+B74+B75</f>
        <v>1686745.6</v>
      </c>
      <c r="C66" s="9">
        <f>C67+C74+C75</f>
        <v>0</v>
      </c>
      <c r="D66" s="9">
        <f>D67+D74+D75</f>
        <v>1604879.3</v>
      </c>
      <c r="E66" s="10"/>
      <c r="F66" s="10">
        <f t="shared" si="2"/>
        <v>95.1464939348293</v>
      </c>
    </row>
    <row r="67" spans="1:6" ht="24.75" customHeight="1">
      <c r="A67" s="31" t="s">
        <v>79</v>
      </c>
      <c r="B67" s="9">
        <f>B68+B71+B72+B73</f>
        <v>1678997.4000000001</v>
      </c>
      <c r="C67" s="9">
        <f>C68+C71+C72+C73</f>
        <v>0</v>
      </c>
      <c r="D67" s="9">
        <f>D68+D71+D72+D73</f>
        <v>1597388.6</v>
      </c>
      <c r="E67" s="10"/>
      <c r="F67" s="10">
        <f t="shared" si="2"/>
        <v>95.13943261615533</v>
      </c>
    </row>
    <row r="68" spans="1:6" ht="24.75" customHeight="1">
      <c r="A68" s="26" t="s">
        <v>80</v>
      </c>
      <c r="B68" s="9">
        <f>B69+B70</f>
        <v>700265</v>
      </c>
      <c r="C68" s="9">
        <f>C69+C70</f>
        <v>0</v>
      </c>
      <c r="D68" s="9">
        <f>D69+D70</f>
        <v>700265</v>
      </c>
      <c r="E68" s="20">
        <f>E69</f>
        <v>0</v>
      </c>
      <c r="F68" s="20">
        <f>F69</f>
        <v>100</v>
      </c>
    </row>
    <row r="69" spans="1:6" ht="24.75" customHeight="1">
      <c r="A69" s="26" t="s">
        <v>86</v>
      </c>
      <c r="B69" s="16">
        <v>464965</v>
      </c>
      <c r="C69" s="16"/>
      <c r="D69" s="16">
        <v>464965</v>
      </c>
      <c r="E69" s="21"/>
      <c r="F69" s="21">
        <f aca="true" t="shared" si="3" ref="F69:F74">D69/B69*100</f>
        <v>100</v>
      </c>
    </row>
    <row r="70" spans="1:6" ht="24.75" customHeight="1">
      <c r="A70" s="26" t="s">
        <v>172</v>
      </c>
      <c r="B70" s="94">
        <v>235300</v>
      </c>
      <c r="C70" s="94"/>
      <c r="D70" s="94">
        <v>235300</v>
      </c>
      <c r="E70" s="63"/>
      <c r="F70" s="21">
        <f t="shared" si="3"/>
        <v>100</v>
      </c>
    </row>
    <row r="71" spans="1:6" ht="28.5" customHeight="1">
      <c r="A71" s="26" t="s">
        <v>53</v>
      </c>
      <c r="B71" s="16">
        <v>259838.1</v>
      </c>
      <c r="C71" s="16"/>
      <c r="D71" s="16">
        <v>181125.9</v>
      </c>
      <c r="E71" s="21"/>
      <c r="F71" s="21">
        <f t="shared" si="3"/>
        <v>69.70721383815537</v>
      </c>
    </row>
    <row r="72" spans="1:6" ht="21.75" customHeight="1">
      <c r="A72" s="26" t="s">
        <v>81</v>
      </c>
      <c r="B72" s="16">
        <v>693125.5</v>
      </c>
      <c r="C72" s="16"/>
      <c r="D72" s="16">
        <v>690399.4</v>
      </c>
      <c r="E72" s="21"/>
      <c r="F72" s="21">
        <f t="shared" si="3"/>
        <v>99.60669460292544</v>
      </c>
    </row>
    <row r="73" spans="1:6" ht="15">
      <c r="A73" s="26" t="s">
        <v>34</v>
      </c>
      <c r="B73" s="16">
        <v>25768.8</v>
      </c>
      <c r="C73" s="16"/>
      <c r="D73" s="16">
        <v>25598.3</v>
      </c>
      <c r="E73" s="21"/>
      <c r="F73" s="21">
        <f t="shared" si="3"/>
        <v>99.33834714848965</v>
      </c>
    </row>
    <row r="74" spans="1:6" ht="15">
      <c r="A74" s="26" t="s">
        <v>87</v>
      </c>
      <c r="B74" s="16">
        <v>7748.2</v>
      </c>
      <c r="C74" s="16"/>
      <c r="D74" s="16">
        <v>7748.2</v>
      </c>
      <c r="E74" s="21"/>
      <c r="F74" s="21">
        <f t="shared" si="3"/>
        <v>100</v>
      </c>
    </row>
    <row r="75" spans="1:6" ht="35.25" customHeight="1">
      <c r="A75" s="26" t="s">
        <v>56</v>
      </c>
      <c r="B75" s="16"/>
      <c r="C75" s="16"/>
      <c r="D75" s="16">
        <v>-257.5</v>
      </c>
      <c r="E75" s="21"/>
      <c r="F75" s="21"/>
    </row>
    <row r="76" spans="1:6" ht="15">
      <c r="A76" s="25" t="s">
        <v>20</v>
      </c>
      <c r="B76" s="9">
        <f>B65+B66</f>
        <v>2038319.6</v>
      </c>
      <c r="C76" s="9"/>
      <c r="D76" s="9">
        <f>D65+D66</f>
        <v>1961223.8000000003</v>
      </c>
      <c r="E76" s="10"/>
      <c r="F76" s="10">
        <f>D76/B76*100</f>
        <v>96.21767852303438</v>
      </c>
    </row>
    <row r="77" spans="1:6" ht="15">
      <c r="A77" s="25" t="s">
        <v>21</v>
      </c>
      <c r="B77" s="9"/>
      <c r="C77" s="9"/>
      <c r="D77" s="9"/>
      <c r="E77" s="10"/>
      <c r="F77" s="10"/>
    </row>
    <row r="78" spans="1:6" ht="13.5">
      <c r="A78" s="26" t="s">
        <v>29</v>
      </c>
      <c r="B78" s="17">
        <v>73824.6</v>
      </c>
      <c r="C78" s="17"/>
      <c r="D78" s="17">
        <v>71913.5</v>
      </c>
      <c r="E78" s="18"/>
      <c r="F78" s="18">
        <f>(D78/B78)*100</f>
        <v>97.41129650550087</v>
      </c>
    </row>
    <row r="79" spans="1:6" ht="13.5" hidden="1">
      <c r="A79" s="26" t="s">
        <v>33</v>
      </c>
      <c r="B79" s="17">
        <v>0</v>
      </c>
      <c r="C79" s="17"/>
      <c r="D79" s="17">
        <v>0</v>
      </c>
      <c r="E79" s="18"/>
      <c r="F79" s="18" t="e">
        <f>D79/B79*100</f>
        <v>#DIV/0!</v>
      </c>
    </row>
    <row r="80" spans="1:6" ht="24">
      <c r="A80" s="26" t="s">
        <v>30</v>
      </c>
      <c r="B80" s="17">
        <v>10987.3</v>
      </c>
      <c r="C80" s="17"/>
      <c r="D80" s="17">
        <v>10546.7</v>
      </c>
      <c r="E80" s="18"/>
      <c r="F80" s="18">
        <f>(D80/B80)*100</f>
        <v>95.98991562986359</v>
      </c>
    </row>
    <row r="81" spans="1:6" ht="13.5">
      <c r="A81" s="26" t="s">
        <v>31</v>
      </c>
      <c r="B81" s="17">
        <v>137695.2</v>
      </c>
      <c r="C81" s="17"/>
      <c r="D81" s="17">
        <v>131208.3</v>
      </c>
      <c r="E81" s="18"/>
      <c r="F81" s="18">
        <f>(D81/B81)*100</f>
        <v>95.28894253394452</v>
      </c>
    </row>
    <row r="82" spans="1:6" ht="13.5">
      <c r="A82" s="26" t="s">
        <v>39</v>
      </c>
      <c r="B82" s="17">
        <v>486534.8</v>
      </c>
      <c r="C82" s="17"/>
      <c r="D82" s="17">
        <v>410337.3</v>
      </c>
      <c r="E82" s="18"/>
      <c r="F82" s="18">
        <f>(D82/B82)*100</f>
        <v>84.33873589309542</v>
      </c>
    </row>
    <row r="83" spans="1:6" ht="13.5">
      <c r="A83" s="26" t="s">
        <v>22</v>
      </c>
      <c r="B83" s="17">
        <v>976287.1</v>
      </c>
      <c r="C83" s="17"/>
      <c r="D83" s="17">
        <v>958472.4</v>
      </c>
      <c r="E83" s="18"/>
      <c r="F83" s="18">
        <f>(D83/B83)*100</f>
        <v>98.175260125838</v>
      </c>
    </row>
    <row r="84" spans="1:6" ht="13.5">
      <c r="A84" s="26" t="s">
        <v>144</v>
      </c>
      <c r="B84" s="17">
        <v>94485.3</v>
      </c>
      <c r="C84" s="17"/>
      <c r="D84" s="17">
        <v>93888.6</v>
      </c>
      <c r="E84" s="18"/>
      <c r="F84" s="18">
        <f>(D84/B84)*100</f>
        <v>99.36847319106782</v>
      </c>
    </row>
    <row r="85" spans="1:6" ht="13.5" hidden="1">
      <c r="A85" s="26" t="s">
        <v>37</v>
      </c>
      <c r="B85" s="17"/>
      <c r="C85" s="17"/>
      <c r="D85" s="17"/>
      <c r="E85" s="18"/>
      <c r="F85" s="18"/>
    </row>
    <row r="86" spans="1:6" ht="13.5" hidden="1">
      <c r="A86" s="26" t="s">
        <v>37</v>
      </c>
      <c r="B86" s="17">
        <v>0</v>
      </c>
      <c r="C86" s="17"/>
      <c r="D86" s="17">
        <v>0</v>
      </c>
      <c r="E86" s="18"/>
      <c r="F86" s="18"/>
    </row>
    <row r="87" spans="1:6" ht="13.5">
      <c r="A87" s="26" t="s">
        <v>23</v>
      </c>
      <c r="B87" s="17">
        <v>224073.6</v>
      </c>
      <c r="C87" s="17"/>
      <c r="D87" s="17">
        <v>222538</v>
      </c>
      <c r="E87" s="18"/>
      <c r="F87" s="18">
        <f>(D87/B87)*100</f>
        <v>99.3146894591777</v>
      </c>
    </row>
    <row r="88" spans="1:6" ht="13.5">
      <c r="A88" s="26" t="s">
        <v>46</v>
      </c>
      <c r="B88" s="17">
        <v>39800.6</v>
      </c>
      <c r="C88" s="17"/>
      <c r="D88" s="17">
        <v>39127.5</v>
      </c>
      <c r="E88" s="18"/>
      <c r="F88" s="18">
        <f>(D88/B88)*100</f>
        <v>98.3088194650332</v>
      </c>
    </row>
    <row r="89" spans="1:6" ht="13.5">
      <c r="A89" s="26" t="s">
        <v>47</v>
      </c>
      <c r="B89" s="17">
        <v>9732.4</v>
      </c>
      <c r="C89" s="17"/>
      <c r="D89" s="17">
        <v>9666.1</v>
      </c>
      <c r="E89" s="18"/>
      <c r="F89" s="18">
        <f>(D89/B89)*100</f>
        <v>99.31877029304181</v>
      </c>
    </row>
    <row r="90" spans="1:6" ht="24">
      <c r="A90" s="26" t="s">
        <v>48</v>
      </c>
      <c r="B90" s="17">
        <v>62</v>
      </c>
      <c r="C90" s="17"/>
      <c r="D90" s="17">
        <v>59.6</v>
      </c>
      <c r="E90" s="18"/>
      <c r="F90" s="18">
        <f>(D90/B90)*100</f>
        <v>96.12903225806451</v>
      </c>
    </row>
    <row r="91" spans="1:6" ht="15">
      <c r="A91" s="25" t="s">
        <v>24</v>
      </c>
      <c r="B91" s="9">
        <f>SUM(B78:B90)</f>
        <v>2053482.9000000001</v>
      </c>
      <c r="C91" s="9">
        <f>SUM(C78:C90)</f>
        <v>0</v>
      </c>
      <c r="D91" s="9">
        <f>SUM(D78:D90)</f>
        <v>1947758.0000000005</v>
      </c>
      <c r="E91" s="10">
        <f>SUM(E78:E90)</f>
        <v>0</v>
      </c>
      <c r="F91" s="10">
        <f>D91/B91*100</f>
        <v>94.85143509108356</v>
      </c>
    </row>
    <row r="92" spans="1:6" ht="15">
      <c r="A92" s="50"/>
      <c r="B92" s="51"/>
      <c r="C92" s="51"/>
      <c r="D92" s="52"/>
      <c r="E92" s="53"/>
      <c r="F92" s="53"/>
    </row>
    <row r="93" spans="1:4" ht="23.25">
      <c r="A93" s="33" t="s">
        <v>7</v>
      </c>
      <c r="B93" s="34">
        <v>15163.3</v>
      </c>
      <c r="C93" s="55"/>
      <c r="D93" s="34">
        <f>D91-D76</f>
        <v>-13465.799999999814</v>
      </c>
    </row>
    <row r="94" spans="1:4" ht="24">
      <c r="A94" s="37" t="s">
        <v>8</v>
      </c>
      <c r="B94" s="39">
        <v>5053.8</v>
      </c>
      <c r="C94" s="95"/>
      <c r="D94" s="39">
        <v>-5838</v>
      </c>
    </row>
    <row r="95" spans="1:4" ht="13.5">
      <c r="A95" s="33" t="s">
        <v>9</v>
      </c>
      <c r="B95" s="41">
        <v>10891.8</v>
      </c>
      <c r="C95" s="56"/>
      <c r="D95" s="41">
        <v>0</v>
      </c>
    </row>
    <row r="96" spans="1:4" ht="24">
      <c r="A96" s="26" t="s">
        <v>145</v>
      </c>
      <c r="B96" s="43">
        <v>10891.8</v>
      </c>
      <c r="C96" s="57"/>
      <c r="D96" s="43"/>
    </row>
    <row r="97" spans="1:4" ht="24">
      <c r="A97" s="26" t="s">
        <v>146</v>
      </c>
      <c r="B97" s="44"/>
      <c r="C97" s="58"/>
      <c r="D97" s="44"/>
    </row>
    <row r="98" spans="1:4" ht="23.25">
      <c r="A98" s="33" t="s">
        <v>147</v>
      </c>
      <c r="B98" s="46">
        <v>-5838</v>
      </c>
      <c r="C98" s="55"/>
      <c r="D98" s="46">
        <f>D99+D100</f>
        <v>-5838</v>
      </c>
    </row>
    <row r="99" spans="1:8" ht="50.25" customHeight="1">
      <c r="A99" s="26" t="s">
        <v>177</v>
      </c>
      <c r="B99" s="44">
        <v>202300</v>
      </c>
      <c r="C99" s="58"/>
      <c r="D99" s="44">
        <v>202300</v>
      </c>
      <c r="H99" s="22" t="s">
        <v>100</v>
      </c>
    </row>
    <row r="100" spans="1:4" ht="36">
      <c r="A100" s="26" t="s">
        <v>165</v>
      </c>
      <c r="B100" s="44">
        <v>-208138</v>
      </c>
      <c r="C100" s="58"/>
      <c r="D100" s="44">
        <v>-208138</v>
      </c>
    </row>
    <row r="101" spans="1:4" ht="23.25">
      <c r="A101" s="25" t="s">
        <v>82</v>
      </c>
      <c r="B101" s="47">
        <v>0</v>
      </c>
      <c r="C101" s="58"/>
      <c r="D101" s="47">
        <v>0</v>
      </c>
    </row>
    <row r="102" spans="1:4" ht="23.25">
      <c r="A102" s="33" t="s">
        <v>14</v>
      </c>
      <c r="B102" s="96">
        <v>10109.4</v>
      </c>
      <c r="C102" s="59"/>
      <c r="D102" s="96">
        <f>D93-D94</f>
        <v>-7627.799999999814</v>
      </c>
    </row>
  </sheetData>
  <sheetProtection/>
  <mergeCells count="5">
    <mergeCell ref="A2:A5"/>
    <mergeCell ref="A1:F1"/>
    <mergeCell ref="B2:B5"/>
    <mergeCell ref="D2:D5"/>
    <mergeCell ref="F2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H75" sqref="H75"/>
    </sheetView>
  </sheetViews>
  <sheetFormatPr defaultColWidth="9.00390625" defaultRowHeight="12.75"/>
  <cols>
    <col min="1" max="1" width="49.50390625" style="48" customWidth="1"/>
    <col min="2" max="2" width="15.375" style="49" customWidth="1"/>
    <col min="3" max="3" width="15.375" style="49" hidden="1" customWidth="1"/>
    <col min="4" max="4" width="17.00390625" style="35" customWidth="1"/>
    <col min="5" max="5" width="13.875" style="36" hidden="1" customWidth="1"/>
    <col min="6" max="6" width="13.625" style="36" customWidth="1"/>
    <col min="7" max="7" width="9.125" style="22" customWidth="1"/>
    <col min="8" max="16384" width="8.875" style="22" customWidth="1"/>
  </cols>
  <sheetData>
    <row r="1" spans="1:6" ht="39" customHeight="1" thickBot="1">
      <c r="A1" s="105" t="s">
        <v>94</v>
      </c>
      <c r="B1" s="105"/>
      <c r="C1" s="105"/>
      <c r="D1" s="105"/>
      <c r="E1" s="105"/>
      <c r="F1" s="105"/>
    </row>
    <row r="2" spans="1:6" ht="12.75">
      <c r="A2" s="102" t="s">
        <v>15</v>
      </c>
      <c r="B2" s="106" t="s">
        <v>95</v>
      </c>
      <c r="C2" s="1"/>
      <c r="D2" s="109" t="s">
        <v>96</v>
      </c>
      <c r="E2" s="2"/>
      <c r="F2" s="112" t="s">
        <v>0</v>
      </c>
    </row>
    <row r="3" spans="1:6" ht="12.75" customHeight="1">
      <c r="A3" s="103"/>
      <c r="B3" s="107"/>
      <c r="C3" s="3"/>
      <c r="D3" s="110"/>
      <c r="E3" s="4"/>
      <c r="F3" s="113"/>
    </row>
    <row r="4" spans="1:6" ht="12.75">
      <c r="A4" s="103"/>
      <c r="B4" s="107"/>
      <c r="C4" s="3"/>
      <c r="D4" s="110"/>
      <c r="E4" s="4"/>
      <c r="F4" s="113"/>
    </row>
    <row r="5" spans="1:6" ht="26.25" customHeight="1">
      <c r="A5" s="104"/>
      <c r="B5" s="108"/>
      <c r="C5" s="5"/>
      <c r="D5" s="111"/>
      <c r="E5" s="6"/>
      <c r="F5" s="114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B8+B9+B10+B11</f>
        <v>210672</v>
      </c>
      <c r="C7" s="9"/>
      <c r="D7" s="9">
        <f>D8+D9+D10+D11+D12</f>
        <v>60763.9</v>
      </c>
      <c r="E7" s="10"/>
      <c r="F7" s="11">
        <f aca="true" t="shared" si="0" ref="F7:F17">(D7/B7)*100</f>
        <v>28.842893217893216</v>
      </c>
    </row>
    <row r="8" spans="1:6" ht="60" customHeight="1">
      <c r="A8" s="26" t="s">
        <v>50</v>
      </c>
      <c r="B8" s="12">
        <v>209392</v>
      </c>
      <c r="C8" s="12"/>
      <c r="D8" s="12">
        <v>60590.5</v>
      </c>
      <c r="E8" s="13"/>
      <c r="F8" s="13">
        <f t="shared" si="0"/>
        <v>28.93639680599068</v>
      </c>
    </row>
    <row r="9" spans="1:6" ht="93" customHeight="1">
      <c r="A9" s="26" t="s">
        <v>40</v>
      </c>
      <c r="B9" s="12">
        <v>106</v>
      </c>
      <c r="C9" s="12"/>
      <c r="D9" s="12">
        <v>7.6</v>
      </c>
      <c r="E9" s="13"/>
      <c r="F9" s="13">
        <f t="shared" si="0"/>
        <v>7.169811320754717</v>
      </c>
    </row>
    <row r="10" spans="1:6" ht="36.75" customHeight="1">
      <c r="A10" s="26" t="s">
        <v>41</v>
      </c>
      <c r="B10" s="12">
        <v>1074</v>
      </c>
      <c r="C10" s="12"/>
      <c r="D10" s="12">
        <v>257.1</v>
      </c>
      <c r="E10" s="13"/>
      <c r="F10" s="13">
        <f t="shared" si="0"/>
        <v>23.93854748603352</v>
      </c>
    </row>
    <row r="11" spans="1:6" ht="72">
      <c r="A11" s="26" t="s">
        <v>58</v>
      </c>
      <c r="B11" s="12">
        <v>100</v>
      </c>
      <c r="C11" s="12"/>
      <c r="D11" s="12">
        <v>3.4</v>
      </c>
      <c r="E11" s="13"/>
      <c r="F11" s="13">
        <f t="shared" si="0"/>
        <v>3.4000000000000004</v>
      </c>
    </row>
    <row r="12" spans="1:6" ht="59.25" customHeight="1">
      <c r="A12" s="26" t="s">
        <v>97</v>
      </c>
      <c r="B12" s="12"/>
      <c r="C12" s="12"/>
      <c r="D12" s="12">
        <v>-94.7</v>
      </c>
      <c r="E12" s="13"/>
      <c r="F12" s="13"/>
    </row>
    <row r="13" spans="1:6" ht="23.25">
      <c r="A13" s="25" t="s">
        <v>1</v>
      </c>
      <c r="B13" s="14">
        <f>B14+B15+B16+B17</f>
        <v>8307</v>
      </c>
      <c r="C13" s="14"/>
      <c r="D13" s="14">
        <f>D14+D15+D16+D17</f>
        <v>2198.9</v>
      </c>
      <c r="E13" s="15"/>
      <c r="F13" s="15">
        <f t="shared" si="0"/>
        <v>26.47044661129168</v>
      </c>
    </row>
    <row r="14" spans="1:6" ht="48">
      <c r="A14" s="26" t="s">
        <v>2</v>
      </c>
      <c r="B14" s="12">
        <v>2953</v>
      </c>
      <c r="C14" s="12"/>
      <c r="D14" s="12">
        <v>966</v>
      </c>
      <c r="E14" s="13"/>
      <c r="F14" s="13">
        <f t="shared" si="0"/>
        <v>32.71249576701659</v>
      </c>
    </row>
    <row r="15" spans="1:6" ht="74.25" customHeight="1">
      <c r="A15" s="26" t="s">
        <v>3</v>
      </c>
      <c r="B15" s="12">
        <v>21</v>
      </c>
      <c r="C15" s="12"/>
      <c r="D15" s="12">
        <v>6.7</v>
      </c>
      <c r="E15" s="13"/>
      <c r="F15" s="13">
        <f t="shared" si="0"/>
        <v>31.90476190476191</v>
      </c>
    </row>
    <row r="16" spans="1:6" ht="48">
      <c r="A16" s="26" t="s">
        <v>57</v>
      </c>
      <c r="B16" s="12">
        <v>5882</v>
      </c>
      <c r="C16" s="12"/>
      <c r="D16" s="12">
        <v>1416.3</v>
      </c>
      <c r="E16" s="13"/>
      <c r="F16" s="13">
        <f t="shared" si="0"/>
        <v>24.07854471268276</v>
      </c>
    </row>
    <row r="17" spans="1:6" ht="48">
      <c r="A17" s="26" t="s">
        <v>4</v>
      </c>
      <c r="B17" s="12">
        <v>-549</v>
      </c>
      <c r="C17" s="12"/>
      <c r="D17" s="12">
        <v>-190.1</v>
      </c>
      <c r="E17" s="13"/>
      <c r="F17" s="13">
        <f t="shared" si="0"/>
        <v>34.626593806921676</v>
      </c>
    </row>
    <row r="18" spans="1:6" ht="15">
      <c r="A18" s="25" t="s">
        <v>16</v>
      </c>
      <c r="B18" s="9">
        <f>B20+B21+B22+B19</f>
        <v>35133</v>
      </c>
      <c r="C18" s="9"/>
      <c r="D18" s="9">
        <f>D20+D21+D22+D19</f>
        <v>8081.199999999999</v>
      </c>
      <c r="E18" s="10"/>
      <c r="F18" s="11">
        <f>(D18/B18)*100</f>
        <v>23.001736259357298</v>
      </c>
    </row>
    <row r="19" spans="1:6" ht="24">
      <c r="A19" s="26" t="s">
        <v>88</v>
      </c>
      <c r="B19" s="12">
        <v>10972</v>
      </c>
      <c r="C19" s="12"/>
      <c r="D19" s="12">
        <v>3338.1</v>
      </c>
      <c r="E19" s="10"/>
      <c r="F19" s="11"/>
    </row>
    <row r="20" spans="1:6" ht="24">
      <c r="A20" s="26" t="s">
        <v>26</v>
      </c>
      <c r="B20" s="12">
        <v>23980</v>
      </c>
      <c r="C20" s="12"/>
      <c r="D20" s="12">
        <v>4700.9</v>
      </c>
      <c r="E20" s="13"/>
      <c r="F20" s="13">
        <f>(D20/B20)*100</f>
        <v>19.60341951626355</v>
      </c>
    </row>
    <row r="21" spans="1:6" ht="12.75">
      <c r="A21" s="26" t="s">
        <v>42</v>
      </c>
      <c r="B21" s="12">
        <v>30</v>
      </c>
      <c r="C21" s="12"/>
      <c r="D21" s="12">
        <v>0</v>
      </c>
      <c r="E21" s="13"/>
      <c r="F21" s="13">
        <v>0</v>
      </c>
    </row>
    <row r="22" spans="1:6" ht="25.5" customHeight="1">
      <c r="A22" s="26" t="s">
        <v>60</v>
      </c>
      <c r="B22" s="12">
        <v>151</v>
      </c>
      <c r="C22" s="12"/>
      <c r="D22" s="12">
        <v>42.2</v>
      </c>
      <c r="E22" s="13"/>
      <c r="F22" s="13">
        <f>(D22/B22)*100</f>
        <v>27.94701986754967</v>
      </c>
    </row>
    <row r="23" spans="1:6" ht="15">
      <c r="A23" s="25" t="s">
        <v>17</v>
      </c>
      <c r="B23" s="9">
        <f>B24+B26+B25</f>
        <v>28334</v>
      </c>
      <c r="C23" s="9"/>
      <c r="D23" s="9">
        <f>D24+D26+D25</f>
        <v>5324.2</v>
      </c>
      <c r="E23" s="10"/>
      <c r="F23" s="10">
        <f>(D23/B23)*100</f>
        <v>18.790851979953413</v>
      </c>
    </row>
    <row r="24" spans="1:6" ht="15" customHeight="1">
      <c r="A24" s="26" t="s">
        <v>61</v>
      </c>
      <c r="B24" s="12">
        <v>3325</v>
      </c>
      <c r="C24" s="12"/>
      <c r="D24" s="12">
        <v>807.7</v>
      </c>
      <c r="E24" s="13"/>
      <c r="F24" s="13">
        <f>(D24/B24)*100</f>
        <v>24.29172932330827</v>
      </c>
    </row>
    <row r="25" spans="1:6" ht="12.75">
      <c r="A25" s="26" t="s">
        <v>5</v>
      </c>
      <c r="B25" s="12">
        <v>1428</v>
      </c>
      <c r="C25" s="12"/>
      <c r="D25" s="12">
        <v>191.6</v>
      </c>
      <c r="E25" s="13"/>
      <c r="F25" s="13">
        <f>(D25/B25)*100</f>
        <v>13.417366946778712</v>
      </c>
    </row>
    <row r="26" spans="1:6" ht="13.5" customHeight="1">
      <c r="A26" s="27" t="s">
        <v>18</v>
      </c>
      <c r="B26" s="12">
        <v>23581</v>
      </c>
      <c r="C26" s="12"/>
      <c r="D26" s="12">
        <v>4324.9</v>
      </c>
      <c r="E26" s="13"/>
      <c r="F26" s="13">
        <f>(D26/B26)*100</f>
        <v>18.340613205546838</v>
      </c>
    </row>
    <row r="27" spans="1:6" ht="15">
      <c r="A27" s="25" t="s">
        <v>19</v>
      </c>
      <c r="B27" s="9">
        <f>B28+B30+B29</f>
        <v>10090</v>
      </c>
      <c r="C27" s="9">
        <f>C28+C30</f>
        <v>0</v>
      </c>
      <c r="D27" s="9">
        <f>D28+D30+D29</f>
        <v>2374.6</v>
      </c>
      <c r="E27" s="10">
        <f>E28+E30</f>
        <v>0</v>
      </c>
      <c r="F27" s="10">
        <f>F28</f>
        <v>23.96940418679549</v>
      </c>
    </row>
    <row r="28" spans="1:6" ht="64.5" customHeight="1">
      <c r="A28" s="28" t="s">
        <v>62</v>
      </c>
      <c r="B28" s="12">
        <v>6210</v>
      </c>
      <c r="C28" s="12"/>
      <c r="D28" s="12">
        <v>1488.5</v>
      </c>
      <c r="E28" s="13"/>
      <c r="F28" s="13">
        <f>(D28/B28)*100</f>
        <v>23.96940418679549</v>
      </c>
    </row>
    <row r="29" spans="1:6" ht="64.5" customHeight="1">
      <c r="A29" s="26" t="s">
        <v>98</v>
      </c>
      <c r="B29" s="12">
        <v>7</v>
      </c>
      <c r="C29" s="12"/>
      <c r="D29" s="12">
        <v>0.5</v>
      </c>
      <c r="E29" s="13"/>
      <c r="F29" s="13">
        <f>(D29/B29)*100</f>
        <v>7.142857142857142</v>
      </c>
    </row>
    <row r="30" spans="1:6" ht="64.5" customHeight="1">
      <c r="A30" s="28" t="s">
        <v>85</v>
      </c>
      <c r="B30" s="12">
        <v>3873</v>
      </c>
      <c r="C30" s="12"/>
      <c r="D30" s="12">
        <v>885.6</v>
      </c>
      <c r="E30" s="13"/>
      <c r="F30" s="13">
        <f>(D30/B30)*100</f>
        <v>22.86599535243997</v>
      </c>
    </row>
    <row r="31" spans="1:6" ht="24" customHeight="1" hidden="1">
      <c r="A31" s="29" t="s">
        <v>83</v>
      </c>
      <c r="B31" s="14">
        <f>B32</f>
        <v>0</v>
      </c>
      <c r="C31" s="14"/>
      <c r="D31" s="14">
        <f>D32</f>
        <v>0</v>
      </c>
      <c r="E31" s="15"/>
      <c r="F31" s="15"/>
    </row>
    <row r="32" spans="1:6" ht="37.5" customHeight="1" hidden="1">
      <c r="A32" s="27" t="s">
        <v>84</v>
      </c>
      <c r="B32" s="12">
        <v>0</v>
      </c>
      <c r="C32" s="12"/>
      <c r="D32" s="12">
        <v>0</v>
      </c>
      <c r="E32" s="13"/>
      <c r="F32" s="13"/>
    </row>
    <row r="33" spans="1:6" ht="24">
      <c r="A33" s="25" t="s">
        <v>27</v>
      </c>
      <c r="B33" s="9">
        <f>B34+B35+B36</f>
        <v>24750</v>
      </c>
      <c r="C33" s="9"/>
      <c r="D33" s="9">
        <f>D34+D35+D36</f>
        <v>6322.4</v>
      </c>
      <c r="E33" s="10"/>
      <c r="F33" s="10">
        <f>(D33/B33)*100</f>
        <v>25.545050505050504</v>
      </c>
    </row>
    <row r="34" spans="1:6" ht="69.75" customHeight="1">
      <c r="A34" s="26" t="s">
        <v>43</v>
      </c>
      <c r="B34" s="12">
        <v>23815</v>
      </c>
      <c r="C34" s="12"/>
      <c r="D34" s="12">
        <v>5955.2</v>
      </c>
      <c r="E34" s="13"/>
      <c r="F34" s="13">
        <f>(D34/B34)*100</f>
        <v>25.006088599622085</v>
      </c>
    </row>
    <row r="35" spans="1:6" ht="24.75" customHeight="1" hidden="1">
      <c r="A35" s="27" t="s">
        <v>64</v>
      </c>
      <c r="B35" s="12">
        <v>0</v>
      </c>
      <c r="C35" s="12"/>
      <c r="D35" s="12">
        <v>0</v>
      </c>
      <c r="E35" s="13"/>
      <c r="F35" s="13">
        <v>0</v>
      </c>
    </row>
    <row r="36" spans="1:6" ht="69" customHeight="1">
      <c r="A36" s="26" t="s">
        <v>65</v>
      </c>
      <c r="B36" s="12">
        <v>935</v>
      </c>
      <c r="C36" s="12"/>
      <c r="D36" s="12">
        <v>367.2</v>
      </c>
      <c r="E36" s="13"/>
      <c r="F36" s="13">
        <f>D36/B36*100</f>
        <v>39.27272727272727</v>
      </c>
    </row>
    <row r="37" spans="1:6" ht="15">
      <c r="A37" s="25" t="s">
        <v>28</v>
      </c>
      <c r="B37" s="9">
        <f>B38</f>
        <v>1855</v>
      </c>
      <c r="C37" s="9"/>
      <c r="D37" s="9">
        <f>D38</f>
        <v>635</v>
      </c>
      <c r="E37" s="10"/>
      <c r="F37" s="10">
        <f>(D37/B37)*100</f>
        <v>34.23180592991914</v>
      </c>
    </row>
    <row r="38" spans="1:6" ht="12.75" customHeight="1">
      <c r="A38" s="26" t="s">
        <v>49</v>
      </c>
      <c r="B38" s="12">
        <v>1855</v>
      </c>
      <c r="C38" s="12"/>
      <c r="D38" s="12">
        <v>635</v>
      </c>
      <c r="E38" s="13"/>
      <c r="F38" s="13">
        <f>(D38/B38)*100</f>
        <v>34.23180592991914</v>
      </c>
    </row>
    <row r="39" spans="1:6" ht="24">
      <c r="A39" s="25" t="s">
        <v>44</v>
      </c>
      <c r="B39" s="9">
        <f>B40+B41</f>
        <v>650</v>
      </c>
      <c r="C39" s="9"/>
      <c r="D39" s="9">
        <f>D40+D41</f>
        <v>8405.8</v>
      </c>
      <c r="E39" s="10"/>
      <c r="F39" s="10">
        <f>D39/B39*100</f>
        <v>1293.1999999999998</v>
      </c>
    </row>
    <row r="40" spans="1:6" ht="18" customHeight="1">
      <c r="A40" s="27" t="s">
        <v>66</v>
      </c>
      <c r="B40" s="17">
        <v>27</v>
      </c>
      <c r="C40" s="17"/>
      <c r="D40" s="17">
        <v>7</v>
      </c>
      <c r="E40" s="18"/>
      <c r="F40" s="18">
        <f>D40/B40*100</f>
        <v>25.925925925925924</v>
      </c>
    </row>
    <row r="41" spans="1:6" ht="15" customHeight="1">
      <c r="A41" s="26" t="s">
        <v>67</v>
      </c>
      <c r="B41" s="17">
        <v>623</v>
      </c>
      <c r="C41" s="17"/>
      <c r="D41" s="17">
        <v>8398.8</v>
      </c>
      <c r="E41" s="18"/>
      <c r="F41" s="18">
        <f>D41/B41*100</f>
        <v>1348.1219903691813</v>
      </c>
    </row>
    <row r="42" spans="1:6" ht="24">
      <c r="A42" s="25" t="s">
        <v>35</v>
      </c>
      <c r="B42" s="9">
        <f>B43+B44+B45</f>
        <v>891</v>
      </c>
      <c r="C42" s="9"/>
      <c r="D42" s="9">
        <f>D43+D44+D45</f>
        <v>135.1</v>
      </c>
      <c r="E42" s="10"/>
      <c r="F42" s="10">
        <f>(D42/B42)*100</f>
        <v>15.162738496071828</v>
      </c>
    </row>
    <row r="43" spans="1:6" ht="21" customHeight="1">
      <c r="A43" s="26" t="s">
        <v>68</v>
      </c>
      <c r="B43" s="17">
        <v>84</v>
      </c>
      <c r="C43" s="17"/>
      <c r="D43" s="17">
        <v>24.5</v>
      </c>
      <c r="E43" s="18"/>
      <c r="F43" s="18">
        <f>D43/B43*100</f>
        <v>29.166666666666668</v>
      </c>
    </row>
    <row r="44" spans="1:6" ht="74.25" customHeight="1">
      <c r="A44" s="30" t="s">
        <v>69</v>
      </c>
      <c r="B44" s="17">
        <v>227</v>
      </c>
      <c r="C44" s="17"/>
      <c r="D44" s="17">
        <v>28.9</v>
      </c>
      <c r="E44" s="18"/>
      <c r="F44" s="18">
        <f>D44/B44*100</f>
        <v>12.731277533039648</v>
      </c>
    </row>
    <row r="45" spans="1:6" ht="30" customHeight="1">
      <c r="A45" s="26" t="s">
        <v>70</v>
      </c>
      <c r="B45" s="17">
        <v>580</v>
      </c>
      <c r="C45" s="17"/>
      <c r="D45" s="17">
        <v>81.7</v>
      </c>
      <c r="E45" s="18"/>
      <c r="F45" s="18">
        <f>D45/B45*100</f>
        <v>14.086206896551726</v>
      </c>
    </row>
    <row r="46" spans="1:6" ht="15">
      <c r="A46" s="25" t="s">
        <v>36</v>
      </c>
      <c r="B46" s="9">
        <f>SUM(B47:B57)</f>
        <v>4384</v>
      </c>
      <c r="C46" s="9"/>
      <c r="D46" s="9">
        <f>SUM(D47:D57)</f>
        <v>1104.7</v>
      </c>
      <c r="E46" s="10"/>
      <c r="F46" s="10">
        <f>(D46/B46)*100</f>
        <v>25.198448905109487</v>
      </c>
    </row>
    <row r="47" spans="1:6" ht="33.75" customHeight="1">
      <c r="A47" s="27" t="s">
        <v>71</v>
      </c>
      <c r="B47" s="17">
        <v>100</v>
      </c>
      <c r="C47" s="17"/>
      <c r="D47" s="17">
        <v>28.6</v>
      </c>
      <c r="E47" s="19">
        <v>51</v>
      </c>
      <c r="F47" s="18">
        <f>(D47/B47)*100</f>
        <v>28.6</v>
      </c>
    </row>
    <row r="48" spans="1:6" ht="51" customHeight="1" hidden="1">
      <c r="A48" s="26" t="s">
        <v>72</v>
      </c>
      <c r="B48" s="17">
        <v>0</v>
      </c>
      <c r="C48" s="17"/>
      <c r="D48" s="17">
        <v>0</v>
      </c>
      <c r="E48" s="19">
        <v>22</v>
      </c>
      <c r="F48" s="18">
        <v>0</v>
      </c>
    </row>
    <row r="49" spans="1:6" ht="48" customHeight="1">
      <c r="A49" s="26" t="s">
        <v>6</v>
      </c>
      <c r="B49" s="17">
        <v>576</v>
      </c>
      <c r="C49" s="17"/>
      <c r="D49" s="17">
        <v>92</v>
      </c>
      <c r="E49" s="19">
        <v>71</v>
      </c>
      <c r="F49" s="18">
        <f>(D49/B49)*100</f>
        <v>15.972222222222221</v>
      </c>
    </row>
    <row r="50" spans="1:6" ht="24" customHeight="1" hidden="1">
      <c r="A50" s="26" t="s">
        <v>52</v>
      </c>
      <c r="B50" s="17">
        <v>0</v>
      </c>
      <c r="C50" s="17"/>
      <c r="D50" s="17">
        <v>0</v>
      </c>
      <c r="E50" s="19">
        <v>0</v>
      </c>
      <c r="F50" s="18">
        <v>0</v>
      </c>
    </row>
    <row r="51" spans="1:6" ht="99" customHeight="1">
      <c r="A51" s="26" t="s">
        <v>73</v>
      </c>
      <c r="B51" s="17">
        <v>122</v>
      </c>
      <c r="C51" s="17"/>
      <c r="D51" s="17">
        <v>20</v>
      </c>
      <c r="E51" s="19">
        <v>121.2</v>
      </c>
      <c r="F51" s="18">
        <f aca="true" t="shared" si="1" ref="F51:F67">D51/B51*100</f>
        <v>16.39344262295082</v>
      </c>
    </row>
    <row r="52" spans="1:6" ht="68.25" customHeight="1">
      <c r="A52" s="26" t="s">
        <v>99</v>
      </c>
      <c r="B52" s="17">
        <v>1002</v>
      </c>
      <c r="C52" s="17"/>
      <c r="D52" s="17">
        <v>100.4</v>
      </c>
      <c r="E52" s="19">
        <v>887.3</v>
      </c>
      <c r="F52" s="18">
        <f t="shared" si="1"/>
        <v>10.01996007984032</v>
      </c>
    </row>
    <row r="53" spans="1:6" ht="27" customHeight="1">
      <c r="A53" s="26" t="s">
        <v>74</v>
      </c>
      <c r="B53" s="17">
        <v>50</v>
      </c>
      <c r="C53" s="17"/>
      <c r="D53" s="17">
        <v>15</v>
      </c>
      <c r="E53" s="19">
        <v>347.5</v>
      </c>
      <c r="F53" s="18">
        <f t="shared" si="1"/>
        <v>30</v>
      </c>
    </row>
    <row r="54" spans="1:6" ht="54" customHeight="1">
      <c r="A54" s="27" t="s">
        <v>75</v>
      </c>
      <c r="B54" s="17">
        <v>448</v>
      </c>
      <c r="C54" s="17"/>
      <c r="D54" s="17">
        <v>426.5</v>
      </c>
      <c r="E54" s="19">
        <v>87.6</v>
      </c>
      <c r="F54" s="18">
        <f t="shared" si="1"/>
        <v>95.20089285714286</v>
      </c>
    </row>
    <row r="55" spans="1:6" ht="60" customHeight="1">
      <c r="A55" s="26" t="s">
        <v>59</v>
      </c>
      <c r="B55" s="17">
        <v>32</v>
      </c>
      <c r="C55" s="17"/>
      <c r="D55" s="17">
        <v>18</v>
      </c>
      <c r="E55" s="19">
        <v>221.8</v>
      </c>
      <c r="F55" s="18">
        <f t="shared" si="1"/>
        <v>56.25</v>
      </c>
    </row>
    <row r="56" spans="1:6" ht="42" customHeight="1">
      <c r="A56" s="26" t="s">
        <v>76</v>
      </c>
      <c r="B56" s="17">
        <v>130</v>
      </c>
      <c r="C56" s="17"/>
      <c r="D56" s="17">
        <v>15.7</v>
      </c>
      <c r="E56" s="19">
        <v>68.4</v>
      </c>
      <c r="F56" s="18">
        <f t="shared" si="1"/>
        <v>12.076923076923077</v>
      </c>
    </row>
    <row r="57" spans="1:6" ht="24.75" customHeight="1">
      <c r="A57" s="26" t="s">
        <v>77</v>
      </c>
      <c r="B57" s="17">
        <v>1924</v>
      </c>
      <c r="C57" s="17"/>
      <c r="D57" s="17">
        <v>388.5</v>
      </c>
      <c r="E57" s="17">
        <v>3536.16</v>
      </c>
      <c r="F57" s="18">
        <f t="shared" si="1"/>
        <v>20.192307692307693</v>
      </c>
    </row>
    <row r="58" spans="1:6" ht="18" customHeight="1">
      <c r="A58" s="25" t="s">
        <v>78</v>
      </c>
      <c r="B58" s="9">
        <v>514</v>
      </c>
      <c r="C58" s="9"/>
      <c r="D58" s="9">
        <v>89.4</v>
      </c>
      <c r="E58" s="10"/>
      <c r="F58" s="18">
        <f t="shared" si="1"/>
        <v>17.39299610894942</v>
      </c>
    </row>
    <row r="59" spans="1:6" ht="15">
      <c r="A59" s="25" t="s">
        <v>51</v>
      </c>
      <c r="B59" s="9">
        <f>B7+B13+B18+B23+B27+B33+B37+B39+B42+B46+B58+B31</f>
        <v>325580</v>
      </c>
      <c r="C59" s="9"/>
      <c r="D59" s="9">
        <f>D7+D13+D18+D23+D27+D33+D37+D39+D42+D46+D58</f>
        <v>95435.2</v>
      </c>
      <c r="E59" s="10"/>
      <c r="F59" s="10">
        <f t="shared" si="1"/>
        <v>29.312365624424103</v>
      </c>
    </row>
    <row r="60" spans="1:6" ht="15">
      <c r="A60" s="25" t="s">
        <v>32</v>
      </c>
      <c r="B60" s="9">
        <f>B61+B67+B68+B69</f>
        <v>1369927.3</v>
      </c>
      <c r="C60" s="9">
        <f>C61+C67+C68+C69</f>
        <v>0</v>
      </c>
      <c r="D60" s="9">
        <f>D61+D67+D68+D69</f>
        <v>299845.3</v>
      </c>
      <c r="E60" s="10"/>
      <c r="F60" s="10">
        <f t="shared" si="1"/>
        <v>21.887679733077807</v>
      </c>
    </row>
    <row r="61" spans="1:6" ht="24.75" customHeight="1">
      <c r="A61" s="31" t="s">
        <v>79</v>
      </c>
      <c r="B61" s="9">
        <f>B63+B64+B65+B66</f>
        <v>1369204</v>
      </c>
      <c r="C61" s="9">
        <f>C63+C64+C65+C66</f>
        <v>0</v>
      </c>
      <c r="D61" s="9">
        <f>D63+D64+D65+D66</f>
        <v>305992.2</v>
      </c>
      <c r="E61" s="10"/>
      <c r="F61" s="10">
        <f t="shared" si="1"/>
        <v>22.34818186333081</v>
      </c>
    </row>
    <row r="62" spans="1:6" ht="24.75" customHeight="1">
      <c r="A62" s="26" t="s">
        <v>80</v>
      </c>
      <c r="B62" s="9">
        <f>B63</f>
        <v>374497</v>
      </c>
      <c r="C62" s="9">
        <f>C63</f>
        <v>0</v>
      </c>
      <c r="D62" s="9">
        <f>D63</f>
        <v>97794.5</v>
      </c>
      <c r="E62" s="20">
        <f>E63</f>
        <v>0</v>
      </c>
      <c r="F62" s="20">
        <f>F63</f>
        <v>26.113560322245572</v>
      </c>
    </row>
    <row r="63" spans="1:6" ht="21.75" customHeight="1">
      <c r="A63" s="26" t="s">
        <v>86</v>
      </c>
      <c r="B63" s="16">
        <v>374497</v>
      </c>
      <c r="C63" s="16"/>
      <c r="D63" s="16">
        <v>97794.5</v>
      </c>
      <c r="E63" s="21"/>
      <c r="F63" s="21">
        <f t="shared" si="1"/>
        <v>26.113560322245572</v>
      </c>
    </row>
    <row r="64" spans="1:6" ht="28.5" customHeight="1">
      <c r="A64" s="26" t="s">
        <v>53</v>
      </c>
      <c r="B64" s="16">
        <v>75169</v>
      </c>
      <c r="C64" s="16"/>
      <c r="D64" s="16">
        <v>621.6</v>
      </c>
      <c r="E64" s="21"/>
      <c r="F64" s="21">
        <f t="shared" si="1"/>
        <v>0.8269366361132914</v>
      </c>
    </row>
    <row r="65" spans="1:6" ht="21.75" customHeight="1">
      <c r="A65" s="26" t="s">
        <v>81</v>
      </c>
      <c r="B65" s="16">
        <v>910612.6</v>
      </c>
      <c r="C65" s="16"/>
      <c r="D65" s="16">
        <v>207576.1</v>
      </c>
      <c r="E65" s="21"/>
      <c r="F65" s="21">
        <f t="shared" si="1"/>
        <v>22.79521500141773</v>
      </c>
    </row>
    <row r="66" spans="1:6" ht="15">
      <c r="A66" s="26" t="s">
        <v>34</v>
      </c>
      <c r="B66" s="16">
        <v>8925.4</v>
      </c>
      <c r="C66" s="16"/>
      <c r="D66" s="16">
        <v>0</v>
      </c>
      <c r="E66" s="21"/>
      <c r="F66" s="21">
        <f t="shared" si="1"/>
        <v>0</v>
      </c>
    </row>
    <row r="67" spans="1:6" ht="15">
      <c r="A67" s="26" t="s">
        <v>87</v>
      </c>
      <c r="B67" s="16">
        <v>723.3</v>
      </c>
      <c r="C67" s="16"/>
      <c r="D67" s="16">
        <v>49</v>
      </c>
      <c r="E67" s="21"/>
      <c r="F67" s="21">
        <f t="shared" si="1"/>
        <v>6.7745057375915945</v>
      </c>
    </row>
    <row r="68" spans="1:6" ht="59.25" customHeight="1">
      <c r="A68" s="26" t="s">
        <v>54</v>
      </c>
      <c r="B68" s="16"/>
      <c r="C68" s="16"/>
      <c r="D68" s="16"/>
      <c r="E68" s="21"/>
      <c r="F68" s="21"/>
    </row>
    <row r="69" spans="1:6" ht="35.25" customHeight="1">
      <c r="A69" s="26" t="s">
        <v>56</v>
      </c>
      <c r="B69" s="16"/>
      <c r="C69" s="16"/>
      <c r="D69" s="16">
        <v>-6195.9</v>
      </c>
      <c r="E69" s="21"/>
      <c r="F69" s="21"/>
    </row>
    <row r="70" spans="1:6" ht="15">
      <c r="A70" s="25" t="s">
        <v>20</v>
      </c>
      <c r="B70" s="9">
        <f>B59+B60</f>
        <v>1695507.3</v>
      </c>
      <c r="C70" s="9"/>
      <c r="D70" s="9">
        <f>D59+D60</f>
        <v>395280.5</v>
      </c>
      <c r="E70" s="10"/>
      <c r="F70" s="10">
        <f>D70/B70*100</f>
        <v>23.313405964102895</v>
      </c>
    </row>
    <row r="71" spans="1:6" ht="15">
      <c r="A71" s="25" t="s">
        <v>21</v>
      </c>
      <c r="B71" s="9"/>
      <c r="C71" s="9"/>
      <c r="D71" s="9"/>
      <c r="E71" s="10"/>
      <c r="F71" s="10"/>
    </row>
    <row r="72" spans="1:6" ht="13.5">
      <c r="A72" s="26" t="s">
        <v>29</v>
      </c>
      <c r="B72" s="17">
        <v>66168.5</v>
      </c>
      <c r="C72" s="17"/>
      <c r="D72" s="17">
        <v>17419.9</v>
      </c>
      <c r="E72" s="18"/>
      <c r="F72" s="18">
        <f>(D72/B72)*100</f>
        <v>26.3265753341847</v>
      </c>
    </row>
    <row r="73" spans="1:6" ht="13.5">
      <c r="A73" s="26" t="s">
        <v>33</v>
      </c>
      <c r="B73" s="17">
        <v>253.9</v>
      </c>
      <c r="C73" s="17"/>
      <c r="D73" s="17">
        <v>46.5</v>
      </c>
      <c r="E73" s="18"/>
      <c r="F73" s="18">
        <f>D73/B73*100</f>
        <v>18.314296967309964</v>
      </c>
    </row>
    <row r="74" spans="1:6" ht="13.5">
      <c r="A74" s="26" t="s">
        <v>30</v>
      </c>
      <c r="B74" s="17">
        <v>10486.6</v>
      </c>
      <c r="C74" s="17"/>
      <c r="D74" s="17">
        <v>3148.6</v>
      </c>
      <c r="E74" s="18"/>
      <c r="F74" s="18">
        <f aca="true" t="shared" si="2" ref="F74:F84">(D74/B74)*100</f>
        <v>30.024984265634235</v>
      </c>
    </row>
    <row r="75" spans="1:6" ht="13.5">
      <c r="A75" s="26" t="s">
        <v>31</v>
      </c>
      <c r="B75" s="17">
        <v>140427.8</v>
      </c>
      <c r="C75" s="17"/>
      <c r="D75" s="17">
        <v>21398.9</v>
      </c>
      <c r="E75" s="18"/>
      <c r="F75" s="18">
        <f t="shared" si="2"/>
        <v>15.238364483385771</v>
      </c>
    </row>
    <row r="76" spans="1:6" ht="13.5">
      <c r="A76" s="26" t="s">
        <v>39</v>
      </c>
      <c r="B76" s="17">
        <v>79853.5</v>
      </c>
      <c r="C76" s="17"/>
      <c r="D76" s="17">
        <v>11652.5</v>
      </c>
      <c r="E76" s="18"/>
      <c r="F76" s="18">
        <f t="shared" si="2"/>
        <v>14.592347235875696</v>
      </c>
    </row>
    <row r="77" spans="1:6" ht="13.5">
      <c r="A77" s="26" t="s">
        <v>22</v>
      </c>
      <c r="B77" s="17">
        <v>798265.4</v>
      </c>
      <c r="C77" s="17"/>
      <c r="D77" s="17">
        <v>188681.9</v>
      </c>
      <c r="E77" s="18"/>
      <c r="F77" s="18">
        <f t="shared" si="2"/>
        <v>23.63648731361775</v>
      </c>
    </row>
    <row r="78" spans="1:6" ht="13.5">
      <c r="A78" s="26" t="s">
        <v>38</v>
      </c>
      <c r="B78" s="17">
        <v>86533.6</v>
      </c>
      <c r="C78" s="17"/>
      <c r="D78" s="17">
        <v>23429.6</v>
      </c>
      <c r="E78" s="18"/>
      <c r="F78" s="18">
        <f t="shared" si="2"/>
        <v>27.07572549853467</v>
      </c>
    </row>
    <row r="79" spans="1:6" ht="13.5" hidden="1">
      <c r="A79" s="26" t="s">
        <v>37</v>
      </c>
      <c r="B79" s="17"/>
      <c r="C79" s="17"/>
      <c r="D79" s="17"/>
      <c r="E79" s="18"/>
      <c r="F79" s="18"/>
    </row>
    <row r="80" spans="1:6" ht="13.5" hidden="1">
      <c r="A80" s="26" t="s">
        <v>37</v>
      </c>
      <c r="B80" s="17">
        <v>0</v>
      </c>
      <c r="C80" s="17"/>
      <c r="D80" s="17">
        <v>0</v>
      </c>
      <c r="E80" s="18"/>
      <c r="F80" s="18"/>
    </row>
    <row r="81" spans="1:6" ht="13.5">
      <c r="A81" s="26" t="s">
        <v>23</v>
      </c>
      <c r="B81" s="17">
        <v>481630</v>
      </c>
      <c r="C81" s="17"/>
      <c r="D81" s="17">
        <v>106956</v>
      </c>
      <c r="E81" s="18"/>
      <c r="F81" s="18">
        <f t="shared" si="2"/>
        <v>22.20708842887694</v>
      </c>
    </row>
    <row r="82" spans="1:6" ht="13.5">
      <c r="A82" s="26" t="s">
        <v>46</v>
      </c>
      <c r="B82" s="17">
        <v>32447.5</v>
      </c>
      <c r="C82" s="17"/>
      <c r="D82" s="17">
        <v>8819.1</v>
      </c>
      <c r="E82" s="18"/>
      <c r="F82" s="18">
        <f t="shared" si="2"/>
        <v>27.179597811849916</v>
      </c>
    </row>
    <row r="83" spans="1:6" ht="13.5">
      <c r="A83" s="26" t="s">
        <v>47</v>
      </c>
      <c r="B83" s="17">
        <v>8569.7</v>
      </c>
      <c r="C83" s="17"/>
      <c r="D83" s="17">
        <v>1910.8</v>
      </c>
      <c r="E83" s="18"/>
      <c r="F83" s="18">
        <f t="shared" si="2"/>
        <v>22.297163261257687</v>
      </c>
    </row>
    <row r="84" spans="1:6" ht="13.5">
      <c r="A84" s="26" t="s">
        <v>48</v>
      </c>
      <c r="B84" s="17">
        <v>26</v>
      </c>
      <c r="C84" s="17"/>
      <c r="D84" s="17">
        <v>4.7</v>
      </c>
      <c r="E84" s="18"/>
      <c r="F84" s="18">
        <f t="shared" si="2"/>
        <v>18.076923076923077</v>
      </c>
    </row>
    <row r="85" spans="1:7" ht="15">
      <c r="A85" s="25" t="s">
        <v>24</v>
      </c>
      <c r="B85" s="9">
        <f>SUM(B72:B84)</f>
        <v>1704662.5</v>
      </c>
      <c r="C85" s="9">
        <f>SUM(C72:C84)</f>
        <v>0</v>
      </c>
      <c r="D85" s="9">
        <f>SUM(D72:D84)</f>
        <v>383468.49999999994</v>
      </c>
      <c r="E85" s="10">
        <f>SUM(E72:E84)</f>
        <v>0</v>
      </c>
      <c r="F85" s="10">
        <f>D85/B85*100</f>
        <v>22.495273991185936</v>
      </c>
      <c r="G85" s="32"/>
    </row>
    <row r="86" spans="1:6" ht="15">
      <c r="A86" s="50"/>
      <c r="B86" s="51"/>
      <c r="C86" s="51"/>
      <c r="D86" s="52"/>
      <c r="E86" s="53"/>
      <c r="F86" s="53"/>
    </row>
    <row r="87" spans="1:4" ht="23.25">
      <c r="A87" s="33" t="s">
        <v>7</v>
      </c>
      <c r="B87" s="34">
        <f>B85-B70</f>
        <v>9155.199999999953</v>
      </c>
      <c r="C87" s="55"/>
      <c r="D87" s="54">
        <f>D85-D70</f>
        <v>-11812.000000000058</v>
      </c>
    </row>
    <row r="88" spans="1:4" ht="24">
      <c r="A88" s="37" t="s">
        <v>8</v>
      </c>
      <c r="B88" s="38">
        <f>B89+B92+B95</f>
        <v>9155.2</v>
      </c>
      <c r="C88" s="38">
        <f>C89+C92+C95</f>
        <v>0</v>
      </c>
      <c r="D88" s="38">
        <f>D89+D92+D95</f>
        <v>-2502</v>
      </c>
    </row>
    <row r="89" spans="1:4" ht="13.5">
      <c r="A89" s="33" t="s">
        <v>9</v>
      </c>
      <c r="B89" s="40">
        <f>B90+B91</f>
        <v>19155.2</v>
      </c>
      <c r="C89" s="56"/>
      <c r="D89" s="41">
        <v>0</v>
      </c>
    </row>
    <row r="90" spans="1:4" ht="24">
      <c r="A90" s="26" t="s">
        <v>10</v>
      </c>
      <c r="B90" s="42">
        <v>19155.2</v>
      </c>
      <c r="C90" s="57"/>
      <c r="D90" s="43">
        <v>0</v>
      </c>
    </row>
    <row r="91" spans="1:4" ht="24">
      <c r="A91" s="26" t="s">
        <v>11</v>
      </c>
      <c r="B91" s="38"/>
      <c r="C91" s="58"/>
      <c r="D91" s="44"/>
    </row>
    <row r="92" spans="1:4" ht="23.25">
      <c r="A92" s="33" t="s">
        <v>55</v>
      </c>
      <c r="B92" s="45">
        <f>B93+B94</f>
        <v>-10000</v>
      </c>
      <c r="C92" s="55"/>
      <c r="D92" s="46">
        <f>D93+D94</f>
        <v>-2502</v>
      </c>
    </row>
    <row r="93" spans="1:10" ht="24">
      <c r="A93" s="26" t="s">
        <v>12</v>
      </c>
      <c r="B93" s="38">
        <v>0</v>
      </c>
      <c r="C93" s="58"/>
      <c r="D93" s="44">
        <v>0</v>
      </c>
      <c r="J93" s="22" t="s">
        <v>100</v>
      </c>
    </row>
    <row r="94" spans="1:4" ht="36">
      <c r="A94" s="26" t="s">
        <v>13</v>
      </c>
      <c r="B94" s="38">
        <v>-10000</v>
      </c>
      <c r="C94" s="58"/>
      <c r="D94" s="44">
        <v>-2502</v>
      </c>
    </row>
    <row r="95" spans="1:4" ht="23.25">
      <c r="A95" s="25" t="s">
        <v>82</v>
      </c>
      <c r="B95" s="34">
        <v>0</v>
      </c>
      <c r="C95" s="58"/>
      <c r="D95" s="47">
        <v>0</v>
      </c>
    </row>
    <row r="96" spans="1:4" ht="23.25">
      <c r="A96" s="33" t="s">
        <v>14</v>
      </c>
      <c r="B96" s="34">
        <f>B87-B88</f>
        <v>-4.729372449219227E-11</v>
      </c>
      <c r="C96" s="59"/>
      <c r="D96" s="47">
        <f>D87-D88</f>
        <v>-9310.000000000058</v>
      </c>
    </row>
    <row r="97" ht="29.25" customHeight="1"/>
    <row r="98" ht="12.75">
      <c r="A98" s="60"/>
    </row>
    <row r="99" ht="27.75" customHeight="1"/>
  </sheetData>
  <sheetProtection/>
  <mergeCells count="5">
    <mergeCell ref="A1:F1"/>
    <mergeCell ref="A2:A5"/>
    <mergeCell ref="B2:B5"/>
    <mergeCell ref="D2:D5"/>
    <mergeCell ref="F2:F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H75" sqref="H75"/>
    </sheetView>
  </sheetViews>
  <sheetFormatPr defaultColWidth="9.00390625" defaultRowHeight="12.75"/>
  <cols>
    <col min="1" max="1" width="49.50390625" style="48" customWidth="1"/>
    <col min="2" max="2" width="15.375" style="49" customWidth="1"/>
    <col min="3" max="3" width="15.375" style="49" hidden="1" customWidth="1"/>
    <col min="4" max="4" width="17.00390625" style="35" customWidth="1"/>
    <col min="5" max="5" width="13.875" style="36" hidden="1" customWidth="1"/>
    <col min="6" max="6" width="13.625" style="36" customWidth="1"/>
    <col min="7" max="7" width="9.125" style="22" customWidth="1"/>
    <col min="8" max="16384" width="8.875" style="22" customWidth="1"/>
  </cols>
  <sheetData>
    <row r="1" spans="1:6" ht="39" customHeight="1" thickBot="1">
      <c r="A1" s="105" t="s">
        <v>101</v>
      </c>
      <c r="B1" s="105"/>
      <c r="C1" s="105"/>
      <c r="D1" s="105"/>
      <c r="E1" s="105"/>
      <c r="F1" s="105"/>
    </row>
    <row r="2" spans="1:6" ht="12.75">
      <c r="A2" s="102" t="s">
        <v>15</v>
      </c>
      <c r="B2" s="106" t="s">
        <v>95</v>
      </c>
      <c r="C2" s="1"/>
      <c r="D2" s="109" t="s">
        <v>102</v>
      </c>
      <c r="E2" s="2"/>
      <c r="F2" s="112" t="s">
        <v>0</v>
      </c>
    </row>
    <row r="3" spans="1:6" ht="12.75" customHeight="1">
      <c r="A3" s="103"/>
      <c r="B3" s="107"/>
      <c r="C3" s="3"/>
      <c r="D3" s="110"/>
      <c r="E3" s="4"/>
      <c r="F3" s="113"/>
    </row>
    <row r="4" spans="1:6" ht="12.75">
      <c r="A4" s="103"/>
      <c r="B4" s="107"/>
      <c r="C4" s="3"/>
      <c r="D4" s="110"/>
      <c r="E4" s="4"/>
      <c r="F4" s="113"/>
    </row>
    <row r="5" spans="1:6" ht="26.25" customHeight="1">
      <c r="A5" s="104"/>
      <c r="B5" s="108"/>
      <c r="C5" s="5"/>
      <c r="D5" s="111"/>
      <c r="E5" s="6"/>
      <c r="F5" s="114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B8+B9+B10+B11</f>
        <v>207809</v>
      </c>
      <c r="C7" s="9"/>
      <c r="D7" s="9">
        <f>D8+D9+D10+D11+D12</f>
        <v>80526.9</v>
      </c>
      <c r="E7" s="10"/>
      <c r="F7" s="11">
        <f aca="true" t="shared" si="0" ref="F7:F17">(D7/B7)*100</f>
        <v>38.75043910513981</v>
      </c>
    </row>
    <row r="8" spans="1:6" ht="60" customHeight="1">
      <c r="A8" s="26" t="s">
        <v>50</v>
      </c>
      <c r="B8" s="12">
        <v>206529</v>
      </c>
      <c r="C8" s="12"/>
      <c r="D8" s="12">
        <v>80232.7</v>
      </c>
      <c r="E8" s="13"/>
      <c r="F8" s="13">
        <f t="shared" si="0"/>
        <v>38.84815207549545</v>
      </c>
    </row>
    <row r="9" spans="1:6" ht="93" customHeight="1">
      <c r="A9" s="26" t="s">
        <v>40</v>
      </c>
      <c r="B9" s="12">
        <v>106</v>
      </c>
      <c r="C9" s="12"/>
      <c r="D9" s="12">
        <v>30.8</v>
      </c>
      <c r="E9" s="13"/>
      <c r="F9" s="13">
        <f t="shared" si="0"/>
        <v>29.056603773584904</v>
      </c>
    </row>
    <row r="10" spans="1:6" ht="36.75" customHeight="1">
      <c r="A10" s="26" t="s">
        <v>41</v>
      </c>
      <c r="B10" s="12">
        <v>1074</v>
      </c>
      <c r="C10" s="12"/>
      <c r="D10" s="12">
        <v>354.7</v>
      </c>
      <c r="E10" s="13"/>
      <c r="F10" s="13">
        <f t="shared" si="0"/>
        <v>33.02607076350093</v>
      </c>
    </row>
    <row r="11" spans="1:6" ht="72">
      <c r="A11" s="26" t="s">
        <v>58</v>
      </c>
      <c r="B11" s="12">
        <v>100</v>
      </c>
      <c r="C11" s="12"/>
      <c r="D11" s="12">
        <v>3.4</v>
      </c>
      <c r="E11" s="13"/>
      <c r="F11" s="13">
        <f t="shared" si="0"/>
        <v>3.4000000000000004</v>
      </c>
    </row>
    <row r="12" spans="1:6" ht="59.25" customHeight="1">
      <c r="A12" s="26" t="s">
        <v>97</v>
      </c>
      <c r="B12" s="12"/>
      <c r="C12" s="12"/>
      <c r="D12" s="12">
        <v>-94.7</v>
      </c>
      <c r="E12" s="13"/>
      <c r="F12" s="13"/>
    </row>
    <row r="13" spans="1:6" ht="23.25">
      <c r="A13" s="25" t="s">
        <v>1</v>
      </c>
      <c r="B13" s="14">
        <f>B14+B15+B16+B17</f>
        <v>8307</v>
      </c>
      <c r="C13" s="14"/>
      <c r="D13" s="14">
        <f>D14+D15+D16+D17</f>
        <v>2894.4</v>
      </c>
      <c r="E13" s="15"/>
      <c r="F13" s="15">
        <f t="shared" si="0"/>
        <v>34.84290357529794</v>
      </c>
    </row>
    <row r="14" spans="1:6" ht="48">
      <c r="A14" s="26" t="s">
        <v>2</v>
      </c>
      <c r="B14" s="12">
        <v>2953</v>
      </c>
      <c r="C14" s="12"/>
      <c r="D14" s="12">
        <v>1302.6</v>
      </c>
      <c r="E14" s="13"/>
      <c r="F14" s="13">
        <f t="shared" si="0"/>
        <v>44.11107348459194</v>
      </c>
    </row>
    <row r="15" spans="1:6" ht="74.25" customHeight="1">
      <c r="A15" s="26" t="s">
        <v>3</v>
      </c>
      <c r="B15" s="12">
        <v>21</v>
      </c>
      <c r="C15" s="12"/>
      <c r="D15" s="12">
        <v>9.5</v>
      </c>
      <c r="E15" s="13"/>
      <c r="F15" s="13">
        <f t="shared" si="0"/>
        <v>45.23809523809524</v>
      </c>
    </row>
    <row r="16" spans="1:6" ht="48">
      <c r="A16" s="26" t="s">
        <v>57</v>
      </c>
      <c r="B16" s="12">
        <v>5882</v>
      </c>
      <c r="C16" s="12"/>
      <c r="D16" s="12">
        <v>1851.5</v>
      </c>
      <c r="E16" s="13"/>
      <c r="F16" s="13">
        <f t="shared" si="0"/>
        <v>31.477388643318598</v>
      </c>
    </row>
    <row r="17" spans="1:6" ht="48">
      <c r="A17" s="26" t="s">
        <v>4</v>
      </c>
      <c r="B17" s="12">
        <v>-549</v>
      </c>
      <c r="C17" s="12"/>
      <c r="D17" s="12">
        <v>-269.2</v>
      </c>
      <c r="E17" s="13"/>
      <c r="F17" s="13">
        <f t="shared" si="0"/>
        <v>49.03460837887067</v>
      </c>
    </row>
    <row r="18" spans="1:6" ht="15">
      <c r="A18" s="25" t="s">
        <v>16</v>
      </c>
      <c r="B18" s="9">
        <f>B20+B21+B22+B19</f>
        <v>29908</v>
      </c>
      <c r="C18" s="9"/>
      <c r="D18" s="9">
        <f>D20+D21+D22+D19</f>
        <v>16213</v>
      </c>
      <c r="E18" s="10"/>
      <c r="F18" s="11">
        <f>(D18/B18)*100</f>
        <v>54.20957603316838</v>
      </c>
    </row>
    <row r="19" spans="1:6" ht="24">
      <c r="A19" s="26" t="s">
        <v>88</v>
      </c>
      <c r="B19" s="12">
        <v>10972</v>
      </c>
      <c r="C19" s="12"/>
      <c r="D19" s="12">
        <v>7074.3</v>
      </c>
      <c r="E19" s="10"/>
      <c r="F19" s="11"/>
    </row>
    <row r="20" spans="1:6" ht="24">
      <c r="A20" s="26" t="s">
        <v>26</v>
      </c>
      <c r="B20" s="12">
        <v>18755</v>
      </c>
      <c r="C20" s="12"/>
      <c r="D20" s="12">
        <v>9046.7</v>
      </c>
      <c r="E20" s="13"/>
      <c r="F20" s="13">
        <f>(D20/B20)*100</f>
        <v>48.23620367901893</v>
      </c>
    </row>
    <row r="21" spans="1:6" ht="12.75">
      <c r="A21" s="26" t="s">
        <v>42</v>
      </c>
      <c r="B21" s="12">
        <v>30</v>
      </c>
      <c r="C21" s="12"/>
      <c r="D21" s="12">
        <v>0</v>
      </c>
      <c r="E21" s="13"/>
      <c r="F21" s="13">
        <v>0</v>
      </c>
    </row>
    <row r="22" spans="1:6" ht="25.5" customHeight="1">
      <c r="A22" s="26" t="s">
        <v>60</v>
      </c>
      <c r="B22" s="12">
        <v>151</v>
      </c>
      <c r="C22" s="12"/>
      <c r="D22" s="12">
        <v>92</v>
      </c>
      <c r="E22" s="13"/>
      <c r="F22" s="13">
        <f>(D22/B22)*100</f>
        <v>60.9271523178808</v>
      </c>
    </row>
    <row r="23" spans="1:6" ht="15">
      <c r="A23" s="25" t="s">
        <v>17</v>
      </c>
      <c r="B23" s="9">
        <f>B24+B26+B25</f>
        <v>26934</v>
      </c>
      <c r="C23" s="9"/>
      <c r="D23" s="9">
        <f>D24+D26+D25</f>
        <v>7680.200000000001</v>
      </c>
      <c r="E23" s="10"/>
      <c r="F23" s="10">
        <f>(D23/B23)*100</f>
        <v>28.514888245340465</v>
      </c>
    </row>
    <row r="24" spans="1:6" ht="15" customHeight="1">
      <c r="A24" s="26" t="s">
        <v>61</v>
      </c>
      <c r="B24" s="12">
        <v>3325</v>
      </c>
      <c r="C24" s="12"/>
      <c r="D24" s="12">
        <v>892.8</v>
      </c>
      <c r="E24" s="13"/>
      <c r="F24" s="13">
        <f>(D24/B24)*100</f>
        <v>26.85112781954887</v>
      </c>
    </row>
    <row r="25" spans="1:6" ht="12.75">
      <c r="A25" s="26" t="s">
        <v>5</v>
      </c>
      <c r="B25" s="12">
        <v>1428</v>
      </c>
      <c r="C25" s="12"/>
      <c r="D25" s="12">
        <v>228.1</v>
      </c>
      <c r="E25" s="13"/>
      <c r="F25" s="13">
        <f>(D25/B25)*100</f>
        <v>15.973389355742295</v>
      </c>
    </row>
    <row r="26" spans="1:6" ht="13.5" customHeight="1">
      <c r="A26" s="27" t="s">
        <v>18</v>
      </c>
      <c r="B26" s="12">
        <v>22181</v>
      </c>
      <c r="C26" s="12"/>
      <c r="D26" s="12">
        <v>6559.3</v>
      </c>
      <c r="E26" s="13"/>
      <c r="F26" s="13">
        <f>(D26/B26)*100</f>
        <v>29.571705513727963</v>
      </c>
    </row>
    <row r="27" spans="1:6" ht="15">
      <c r="A27" s="25" t="s">
        <v>19</v>
      </c>
      <c r="B27" s="9">
        <f>B28+B30+B29</f>
        <v>10090</v>
      </c>
      <c r="C27" s="9">
        <f>C28+C30</f>
        <v>0</v>
      </c>
      <c r="D27" s="9">
        <f>D28+D30+D29</f>
        <v>3447.5</v>
      </c>
      <c r="E27" s="10">
        <f>E28+E30</f>
        <v>0</v>
      </c>
      <c r="F27" s="10">
        <f>F28</f>
        <v>35.405797101449274</v>
      </c>
    </row>
    <row r="28" spans="1:6" ht="64.5" customHeight="1">
      <c r="A28" s="28" t="s">
        <v>62</v>
      </c>
      <c r="B28" s="12">
        <v>6210</v>
      </c>
      <c r="C28" s="12"/>
      <c r="D28" s="12">
        <v>2198.7</v>
      </c>
      <c r="E28" s="13"/>
      <c r="F28" s="13">
        <f>(D28/B28)*100</f>
        <v>35.405797101449274</v>
      </c>
    </row>
    <row r="29" spans="1:6" ht="64.5" customHeight="1">
      <c r="A29" s="26" t="s">
        <v>98</v>
      </c>
      <c r="B29" s="12">
        <v>7</v>
      </c>
      <c r="C29" s="12"/>
      <c r="D29" s="12">
        <v>0.5</v>
      </c>
      <c r="E29" s="13"/>
      <c r="F29" s="13">
        <f>(D29/B29)*100</f>
        <v>7.142857142857142</v>
      </c>
    </row>
    <row r="30" spans="1:6" ht="64.5" customHeight="1">
      <c r="A30" s="28" t="s">
        <v>85</v>
      </c>
      <c r="B30" s="12">
        <v>3873</v>
      </c>
      <c r="C30" s="12"/>
      <c r="D30" s="12">
        <v>1248.3</v>
      </c>
      <c r="E30" s="13"/>
      <c r="F30" s="13">
        <f>(D30/B30)*100</f>
        <v>32.23082881487219</v>
      </c>
    </row>
    <row r="31" spans="1:6" ht="24" customHeight="1" hidden="1">
      <c r="A31" s="29" t="s">
        <v>83</v>
      </c>
      <c r="B31" s="14">
        <f>B32</f>
        <v>0</v>
      </c>
      <c r="C31" s="14"/>
      <c r="D31" s="14">
        <f>D32</f>
        <v>0</v>
      </c>
      <c r="E31" s="15"/>
      <c r="F31" s="15"/>
    </row>
    <row r="32" spans="1:6" ht="37.5" customHeight="1" hidden="1">
      <c r="A32" s="27" t="s">
        <v>84</v>
      </c>
      <c r="B32" s="12">
        <v>0</v>
      </c>
      <c r="C32" s="12"/>
      <c r="D32" s="12">
        <v>0</v>
      </c>
      <c r="E32" s="13"/>
      <c r="F32" s="13"/>
    </row>
    <row r="33" spans="1:6" ht="24">
      <c r="A33" s="25" t="s">
        <v>27</v>
      </c>
      <c r="B33" s="9">
        <f>B34+B35+B36</f>
        <v>24750</v>
      </c>
      <c r="C33" s="9"/>
      <c r="D33" s="9">
        <f>D34+D35+D36</f>
        <v>8502.5</v>
      </c>
      <c r="E33" s="10"/>
      <c r="F33" s="10">
        <f>(D33/B33)*100</f>
        <v>34.35353535353535</v>
      </c>
    </row>
    <row r="34" spans="1:6" ht="69.75" customHeight="1">
      <c r="A34" s="26" t="s">
        <v>43</v>
      </c>
      <c r="B34" s="12">
        <v>23815</v>
      </c>
      <c r="C34" s="12"/>
      <c r="D34" s="12">
        <v>7992.6</v>
      </c>
      <c r="E34" s="13"/>
      <c r="F34" s="13">
        <f>(D34/B34)*100</f>
        <v>33.56120092378753</v>
      </c>
    </row>
    <row r="35" spans="1:6" ht="24.75" customHeight="1" hidden="1">
      <c r="A35" s="27" t="s">
        <v>64</v>
      </c>
      <c r="B35" s="12">
        <v>0</v>
      </c>
      <c r="C35" s="12"/>
      <c r="D35" s="12">
        <v>0</v>
      </c>
      <c r="E35" s="13"/>
      <c r="F35" s="13">
        <v>0</v>
      </c>
    </row>
    <row r="36" spans="1:6" ht="69" customHeight="1">
      <c r="A36" s="26" t="s">
        <v>65</v>
      </c>
      <c r="B36" s="12">
        <v>935</v>
      </c>
      <c r="C36" s="12"/>
      <c r="D36" s="12">
        <v>509.9</v>
      </c>
      <c r="E36" s="13"/>
      <c r="F36" s="13">
        <f>D36/B36*100</f>
        <v>54.53475935828877</v>
      </c>
    </row>
    <row r="37" spans="1:6" ht="15">
      <c r="A37" s="25" t="s">
        <v>28</v>
      </c>
      <c r="B37" s="9">
        <f>B38</f>
        <v>1855</v>
      </c>
      <c r="C37" s="9"/>
      <c r="D37" s="9">
        <f>D38</f>
        <v>960.4</v>
      </c>
      <c r="E37" s="10"/>
      <c r="F37" s="10">
        <f>(D37/B37)*100</f>
        <v>51.77358490566037</v>
      </c>
    </row>
    <row r="38" spans="1:6" ht="12.75" customHeight="1">
      <c r="A38" s="26" t="s">
        <v>49</v>
      </c>
      <c r="B38" s="12">
        <v>1855</v>
      </c>
      <c r="C38" s="12"/>
      <c r="D38" s="12">
        <v>960.4</v>
      </c>
      <c r="E38" s="13"/>
      <c r="F38" s="13">
        <f>(D38/B38)*100</f>
        <v>51.77358490566037</v>
      </c>
    </row>
    <row r="39" spans="1:6" ht="24">
      <c r="A39" s="25" t="s">
        <v>44</v>
      </c>
      <c r="B39" s="9">
        <f>B40+B41</f>
        <v>10138</v>
      </c>
      <c r="C39" s="9"/>
      <c r="D39" s="9">
        <f>D40+D41</f>
        <v>17729.6</v>
      </c>
      <c r="E39" s="10"/>
      <c r="F39" s="10">
        <f>D39/B39*100</f>
        <v>174.88261984612348</v>
      </c>
    </row>
    <row r="40" spans="1:6" ht="18" customHeight="1">
      <c r="A40" s="27" t="s">
        <v>66</v>
      </c>
      <c r="B40" s="17">
        <v>27</v>
      </c>
      <c r="C40" s="17"/>
      <c r="D40" s="17">
        <v>8.8</v>
      </c>
      <c r="E40" s="18"/>
      <c r="F40" s="18">
        <f>D40/B40*100</f>
        <v>32.592592592592595</v>
      </c>
    </row>
    <row r="41" spans="1:6" ht="15" customHeight="1">
      <c r="A41" s="26" t="s">
        <v>67</v>
      </c>
      <c r="B41" s="17">
        <v>10111</v>
      </c>
      <c r="C41" s="17"/>
      <c r="D41" s="17">
        <v>17720.8</v>
      </c>
      <c r="E41" s="18"/>
      <c r="F41" s="18">
        <f>D41/B41*100</f>
        <v>175.26258530313518</v>
      </c>
    </row>
    <row r="42" spans="1:6" ht="24">
      <c r="A42" s="25" t="s">
        <v>35</v>
      </c>
      <c r="B42" s="9">
        <f>B43+B44+B45</f>
        <v>891</v>
      </c>
      <c r="C42" s="9"/>
      <c r="D42" s="9">
        <f>D43+D44+D45</f>
        <v>240.5</v>
      </c>
      <c r="E42" s="10"/>
      <c r="F42" s="10">
        <f>(D42/B42)*100</f>
        <v>26.992143658810324</v>
      </c>
    </row>
    <row r="43" spans="1:6" ht="21" customHeight="1">
      <c r="A43" s="26" t="s">
        <v>68</v>
      </c>
      <c r="B43" s="17">
        <v>84</v>
      </c>
      <c r="C43" s="17"/>
      <c r="D43" s="17">
        <v>33.1</v>
      </c>
      <c r="E43" s="18"/>
      <c r="F43" s="18">
        <f>D43/B43*100</f>
        <v>39.40476190476191</v>
      </c>
    </row>
    <row r="44" spans="1:6" ht="74.25" customHeight="1">
      <c r="A44" s="30" t="s">
        <v>69</v>
      </c>
      <c r="B44" s="17">
        <v>227</v>
      </c>
      <c r="C44" s="17"/>
      <c r="D44" s="17">
        <v>47.9</v>
      </c>
      <c r="E44" s="18"/>
      <c r="F44" s="18">
        <f>D44/B44*100</f>
        <v>21.101321585903083</v>
      </c>
    </row>
    <row r="45" spans="1:6" ht="30" customHeight="1">
      <c r="A45" s="26" t="s">
        <v>70</v>
      </c>
      <c r="B45" s="17">
        <v>580</v>
      </c>
      <c r="C45" s="17"/>
      <c r="D45" s="17">
        <v>159.5</v>
      </c>
      <c r="E45" s="18"/>
      <c r="F45" s="18">
        <f>D45/B45*100</f>
        <v>27.500000000000004</v>
      </c>
    </row>
    <row r="46" spans="1:6" ht="15">
      <c r="A46" s="25" t="s">
        <v>36</v>
      </c>
      <c r="B46" s="9">
        <f>SUM(B47:B57)</f>
        <v>4384</v>
      </c>
      <c r="C46" s="9"/>
      <c r="D46" s="9">
        <f>SUM(D47:D57)</f>
        <v>1507</v>
      </c>
      <c r="E46" s="10"/>
      <c r="F46" s="10">
        <f>(D46/B46)*100</f>
        <v>34.375</v>
      </c>
    </row>
    <row r="47" spans="1:6" ht="33.75" customHeight="1">
      <c r="A47" s="27" t="s">
        <v>71</v>
      </c>
      <c r="B47" s="17">
        <v>100</v>
      </c>
      <c r="C47" s="17"/>
      <c r="D47" s="17">
        <v>34.3</v>
      </c>
      <c r="E47" s="19">
        <v>51</v>
      </c>
      <c r="F47" s="18">
        <f>(D47/B47)*100</f>
        <v>34.3</v>
      </c>
    </row>
    <row r="48" spans="1:6" ht="51" customHeight="1" hidden="1">
      <c r="A48" s="26" t="s">
        <v>72</v>
      </c>
      <c r="B48" s="17">
        <v>0</v>
      </c>
      <c r="C48" s="17"/>
      <c r="D48" s="17">
        <v>0</v>
      </c>
      <c r="E48" s="19">
        <v>22</v>
      </c>
      <c r="F48" s="18">
        <v>0</v>
      </c>
    </row>
    <row r="49" spans="1:6" ht="48" customHeight="1">
      <c r="A49" s="26" t="s">
        <v>6</v>
      </c>
      <c r="B49" s="17">
        <v>576</v>
      </c>
      <c r="C49" s="17"/>
      <c r="D49" s="17">
        <v>150.5</v>
      </c>
      <c r="E49" s="19">
        <v>71</v>
      </c>
      <c r="F49" s="18">
        <f>(D49/B49)*100</f>
        <v>26.12847222222222</v>
      </c>
    </row>
    <row r="50" spans="1:6" ht="24" customHeight="1" hidden="1">
      <c r="A50" s="26" t="s">
        <v>52</v>
      </c>
      <c r="B50" s="17">
        <v>0</v>
      </c>
      <c r="C50" s="17"/>
      <c r="D50" s="17">
        <v>0</v>
      </c>
      <c r="E50" s="19">
        <v>0</v>
      </c>
      <c r="F50" s="18">
        <v>0</v>
      </c>
    </row>
    <row r="51" spans="1:6" ht="99" customHeight="1">
      <c r="A51" s="26" t="s">
        <v>73</v>
      </c>
      <c r="B51" s="17">
        <v>122</v>
      </c>
      <c r="C51" s="17"/>
      <c r="D51" s="17">
        <v>26</v>
      </c>
      <c r="E51" s="19">
        <v>121.2</v>
      </c>
      <c r="F51" s="18">
        <f aca="true" t="shared" si="1" ref="F51:F67">D51/B51*100</f>
        <v>21.311475409836063</v>
      </c>
    </row>
    <row r="52" spans="1:6" ht="68.25" customHeight="1">
      <c r="A52" s="26" t="s">
        <v>99</v>
      </c>
      <c r="B52" s="17">
        <v>1002</v>
      </c>
      <c r="C52" s="17"/>
      <c r="D52" s="17">
        <v>242</v>
      </c>
      <c r="E52" s="19">
        <v>887.3</v>
      </c>
      <c r="F52" s="18">
        <f t="shared" si="1"/>
        <v>24.151696606786427</v>
      </c>
    </row>
    <row r="53" spans="1:6" ht="27" customHeight="1">
      <c r="A53" s="26" t="s">
        <v>74</v>
      </c>
      <c r="B53" s="17">
        <v>50</v>
      </c>
      <c r="C53" s="17"/>
      <c r="D53" s="17">
        <v>22.5</v>
      </c>
      <c r="E53" s="19">
        <v>347.5</v>
      </c>
      <c r="F53" s="18">
        <f t="shared" si="1"/>
        <v>45</v>
      </c>
    </row>
    <row r="54" spans="1:6" ht="54" customHeight="1">
      <c r="A54" s="27" t="s">
        <v>75</v>
      </c>
      <c r="B54" s="17">
        <v>448</v>
      </c>
      <c r="C54" s="17"/>
      <c r="D54" s="17">
        <v>429.7</v>
      </c>
      <c r="E54" s="19">
        <v>87.6</v>
      </c>
      <c r="F54" s="18">
        <f t="shared" si="1"/>
        <v>95.91517857142857</v>
      </c>
    </row>
    <row r="55" spans="1:6" ht="60" customHeight="1">
      <c r="A55" s="26" t="s">
        <v>59</v>
      </c>
      <c r="B55" s="17">
        <v>32</v>
      </c>
      <c r="C55" s="17"/>
      <c r="D55" s="17">
        <v>19.7</v>
      </c>
      <c r="E55" s="19">
        <v>221.8</v>
      </c>
      <c r="F55" s="18">
        <f t="shared" si="1"/>
        <v>61.5625</v>
      </c>
    </row>
    <row r="56" spans="1:6" ht="42" customHeight="1">
      <c r="A56" s="26" t="s">
        <v>76</v>
      </c>
      <c r="B56" s="17">
        <v>130</v>
      </c>
      <c r="C56" s="17"/>
      <c r="D56" s="17">
        <v>25.6</v>
      </c>
      <c r="E56" s="19">
        <v>68.4</v>
      </c>
      <c r="F56" s="18">
        <f t="shared" si="1"/>
        <v>19.692307692307693</v>
      </c>
    </row>
    <row r="57" spans="1:6" ht="24.75" customHeight="1">
      <c r="A57" s="26" t="s">
        <v>77</v>
      </c>
      <c r="B57" s="17">
        <v>1924</v>
      </c>
      <c r="C57" s="17"/>
      <c r="D57" s="17">
        <v>556.7</v>
      </c>
      <c r="E57" s="17">
        <v>3536.16</v>
      </c>
      <c r="F57" s="18">
        <f t="shared" si="1"/>
        <v>28.93451143451144</v>
      </c>
    </row>
    <row r="58" spans="1:6" ht="18" customHeight="1">
      <c r="A58" s="25" t="s">
        <v>78</v>
      </c>
      <c r="B58" s="9">
        <v>514</v>
      </c>
      <c r="C58" s="9"/>
      <c r="D58" s="9">
        <v>133.2</v>
      </c>
      <c r="E58" s="10"/>
      <c r="F58" s="18">
        <f t="shared" si="1"/>
        <v>25.91439688715953</v>
      </c>
    </row>
    <row r="59" spans="1:6" ht="15">
      <c r="A59" s="25" t="s">
        <v>51</v>
      </c>
      <c r="B59" s="9">
        <f>B7+B13+B18+B23+B27+B33+B37+B39+B42+B46+B58+B31</f>
        <v>325580</v>
      </c>
      <c r="C59" s="9"/>
      <c r="D59" s="9">
        <f>D7+D13+D18+D23+D27+D33+D37+D39+D42+D46+D58</f>
        <v>139835.19999999998</v>
      </c>
      <c r="E59" s="10"/>
      <c r="F59" s="10">
        <f t="shared" si="1"/>
        <v>42.94956692671539</v>
      </c>
    </row>
    <row r="60" spans="1:6" ht="15">
      <c r="A60" s="25" t="s">
        <v>32</v>
      </c>
      <c r="B60" s="9">
        <f>B61+B67+B68+B69</f>
        <v>1372338.4</v>
      </c>
      <c r="C60" s="9">
        <f>C61+C67+C68+C69</f>
        <v>0</v>
      </c>
      <c r="D60" s="9">
        <f>D61+D67+D68+D69</f>
        <v>405166.19999999995</v>
      </c>
      <c r="E60" s="10"/>
      <c r="F60" s="10">
        <f t="shared" si="1"/>
        <v>29.523782180838193</v>
      </c>
    </row>
    <row r="61" spans="1:6" ht="24.75" customHeight="1">
      <c r="A61" s="31" t="s">
        <v>79</v>
      </c>
      <c r="B61" s="9">
        <f>B63+B64+B65+B66</f>
        <v>1371605.0999999999</v>
      </c>
      <c r="C61" s="9">
        <f>C63+C64+C65+C66</f>
        <v>0</v>
      </c>
      <c r="D61" s="9">
        <f>D63+D64+D65+D66</f>
        <v>412796.6</v>
      </c>
      <c r="E61" s="10"/>
      <c r="F61" s="10">
        <f t="shared" si="1"/>
        <v>30.095878179513914</v>
      </c>
    </row>
    <row r="62" spans="1:6" ht="24.75" customHeight="1">
      <c r="A62" s="26" t="s">
        <v>80</v>
      </c>
      <c r="B62" s="9">
        <f>B63</f>
        <v>374497</v>
      </c>
      <c r="C62" s="9">
        <f>C63</f>
        <v>0</v>
      </c>
      <c r="D62" s="9">
        <f>D63</f>
        <v>125844.5</v>
      </c>
      <c r="E62" s="20">
        <f>E63</f>
        <v>0</v>
      </c>
      <c r="F62" s="20">
        <f>F63</f>
        <v>33.60360697148442</v>
      </c>
    </row>
    <row r="63" spans="1:6" ht="21.75" customHeight="1">
      <c r="A63" s="26" t="s">
        <v>86</v>
      </c>
      <c r="B63" s="16">
        <v>374497</v>
      </c>
      <c r="C63" s="16"/>
      <c r="D63" s="16">
        <v>125844.5</v>
      </c>
      <c r="E63" s="21"/>
      <c r="F63" s="21">
        <f t="shared" si="1"/>
        <v>33.60360697148442</v>
      </c>
    </row>
    <row r="64" spans="1:6" ht="28.5" customHeight="1">
      <c r="A64" s="26" t="s">
        <v>53</v>
      </c>
      <c r="B64" s="16">
        <v>77570.1</v>
      </c>
      <c r="C64" s="16"/>
      <c r="D64" s="16">
        <v>920.8</v>
      </c>
      <c r="E64" s="21"/>
      <c r="F64" s="21">
        <f t="shared" si="1"/>
        <v>1.1870553215736475</v>
      </c>
    </row>
    <row r="65" spans="1:6" ht="21.75" customHeight="1">
      <c r="A65" s="26" t="s">
        <v>81</v>
      </c>
      <c r="B65" s="16">
        <v>910612.6</v>
      </c>
      <c r="C65" s="16"/>
      <c r="D65" s="16">
        <v>281733.6</v>
      </c>
      <c r="E65" s="21"/>
      <c r="F65" s="21">
        <f t="shared" si="1"/>
        <v>30.93890859845339</v>
      </c>
    </row>
    <row r="66" spans="1:6" ht="15">
      <c r="A66" s="26" t="s">
        <v>34</v>
      </c>
      <c r="B66" s="16">
        <v>8925.4</v>
      </c>
      <c r="C66" s="16"/>
      <c r="D66" s="16">
        <v>4297.7</v>
      </c>
      <c r="E66" s="21"/>
      <c r="F66" s="21">
        <f t="shared" si="1"/>
        <v>48.151343357160464</v>
      </c>
    </row>
    <row r="67" spans="1:6" ht="15">
      <c r="A67" s="26" t="s">
        <v>87</v>
      </c>
      <c r="B67" s="16">
        <v>733.3</v>
      </c>
      <c r="C67" s="16"/>
      <c r="D67" s="16">
        <v>59</v>
      </c>
      <c r="E67" s="21"/>
      <c r="F67" s="21">
        <f t="shared" si="1"/>
        <v>8.04582026455748</v>
      </c>
    </row>
    <row r="68" spans="1:6" ht="59.25" customHeight="1">
      <c r="A68" s="26" t="s">
        <v>54</v>
      </c>
      <c r="B68" s="16"/>
      <c r="C68" s="16"/>
      <c r="D68" s="16"/>
      <c r="E68" s="21"/>
      <c r="F68" s="21"/>
    </row>
    <row r="69" spans="1:6" ht="35.25" customHeight="1">
      <c r="A69" s="26" t="s">
        <v>56</v>
      </c>
      <c r="B69" s="16"/>
      <c r="C69" s="16"/>
      <c r="D69" s="16">
        <v>-7689.4</v>
      </c>
      <c r="E69" s="21"/>
      <c r="F69" s="21"/>
    </row>
    <row r="70" spans="1:6" ht="15">
      <c r="A70" s="25" t="s">
        <v>20</v>
      </c>
      <c r="B70" s="9">
        <f>B59+B60</f>
        <v>1697918.4</v>
      </c>
      <c r="C70" s="9"/>
      <c r="D70" s="9">
        <f>D59+D60</f>
        <v>545001.3999999999</v>
      </c>
      <c r="E70" s="10"/>
      <c r="F70" s="10">
        <f>D70/B70*100</f>
        <v>32.09820919544779</v>
      </c>
    </row>
    <row r="71" spans="1:6" ht="15">
      <c r="A71" s="25" t="s">
        <v>21</v>
      </c>
      <c r="B71" s="9"/>
      <c r="C71" s="9"/>
      <c r="D71" s="9"/>
      <c r="E71" s="10"/>
      <c r="F71" s="10"/>
    </row>
    <row r="72" spans="1:6" ht="13.5">
      <c r="A72" s="26" t="s">
        <v>29</v>
      </c>
      <c r="B72" s="17">
        <v>46246.5</v>
      </c>
      <c r="C72" s="17"/>
      <c r="D72" s="17">
        <v>24299.2</v>
      </c>
      <c r="E72" s="18"/>
      <c r="F72" s="18">
        <f>(D72/B72)*100</f>
        <v>52.542787021720564</v>
      </c>
    </row>
    <row r="73" spans="1:6" ht="13.5">
      <c r="A73" s="26" t="s">
        <v>33</v>
      </c>
      <c r="B73" s="17">
        <v>253.9</v>
      </c>
      <c r="C73" s="17"/>
      <c r="D73" s="17">
        <v>89.5</v>
      </c>
      <c r="E73" s="18"/>
      <c r="F73" s="18">
        <f>D73/B73*100</f>
        <v>35.25009846396219</v>
      </c>
    </row>
    <row r="74" spans="1:6" ht="13.5">
      <c r="A74" s="26" t="s">
        <v>30</v>
      </c>
      <c r="B74" s="17">
        <v>7661.7</v>
      </c>
      <c r="C74" s="17"/>
      <c r="D74" s="17">
        <v>4002.7</v>
      </c>
      <c r="E74" s="18"/>
      <c r="F74" s="18">
        <f aca="true" t="shared" si="2" ref="F74:F84">(D74/B74)*100</f>
        <v>52.24297479671613</v>
      </c>
    </row>
    <row r="75" spans="1:6" ht="13.5">
      <c r="A75" s="26" t="s">
        <v>31</v>
      </c>
      <c r="B75" s="17">
        <v>136472.9</v>
      </c>
      <c r="C75" s="17"/>
      <c r="D75" s="17">
        <v>26292</v>
      </c>
      <c r="E75" s="18"/>
      <c r="F75" s="18">
        <f t="shared" si="2"/>
        <v>19.26536330656123</v>
      </c>
    </row>
    <row r="76" spans="1:6" ht="13.5">
      <c r="A76" s="26" t="s">
        <v>39</v>
      </c>
      <c r="B76" s="17">
        <v>80996.2</v>
      </c>
      <c r="C76" s="17"/>
      <c r="D76" s="17">
        <v>17153</v>
      </c>
      <c r="E76" s="18"/>
      <c r="F76" s="18">
        <f t="shared" si="2"/>
        <v>21.177536723945074</v>
      </c>
    </row>
    <row r="77" spans="1:6" ht="13.5">
      <c r="A77" s="26" t="s">
        <v>22</v>
      </c>
      <c r="B77" s="17">
        <v>875168.3</v>
      </c>
      <c r="C77" s="17"/>
      <c r="D77" s="17">
        <v>260298</v>
      </c>
      <c r="E77" s="18"/>
      <c r="F77" s="18">
        <f t="shared" si="2"/>
        <v>29.742622076233793</v>
      </c>
    </row>
    <row r="78" spans="1:6" ht="13.5">
      <c r="A78" s="26" t="s">
        <v>38</v>
      </c>
      <c r="B78" s="17">
        <v>49326.8</v>
      </c>
      <c r="C78" s="17"/>
      <c r="D78" s="17">
        <v>30912.1</v>
      </c>
      <c r="E78" s="18"/>
      <c r="F78" s="18">
        <f t="shared" si="2"/>
        <v>62.66796143273028</v>
      </c>
    </row>
    <row r="79" spans="1:6" ht="13.5" hidden="1">
      <c r="A79" s="26" t="s">
        <v>37</v>
      </c>
      <c r="B79" s="17"/>
      <c r="C79" s="17"/>
      <c r="D79" s="17"/>
      <c r="E79" s="18"/>
      <c r="F79" s="18"/>
    </row>
    <row r="80" spans="1:6" ht="13.5" hidden="1">
      <c r="A80" s="26" t="s">
        <v>37</v>
      </c>
      <c r="B80" s="17">
        <v>0</v>
      </c>
      <c r="C80" s="17"/>
      <c r="D80" s="17">
        <v>0</v>
      </c>
      <c r="E80" s="18"/>
      <c r="F80" s="18"/>
    </row>
    <row r="81" spans="1:6" ht="13.5">
      <c r="A81" s="26" t="s">
        <v>23</v>
      </c>
      <c r="B81" s="17">
        <v>482331.3</v>
      </c>
      <c r="C81" s="17"/>
      <c r="D81" s="17">
        <v>146779.1</v>
      </c>
      <c r="E81" s="18"/>
      <c r="F81" s="18">
        <f t="shared" si="2"/>
        <v>30.43117873544595</v>
      </c>
    </row>
    <row r="82" spans="1:6" ht="13.5">
      <c r="A82" s="26" t="s">
        <v>46</v>
      </c>
      <c r="B82" s="17">
        <v>19979.3</v>
      </c>
      <c r="C82" s="17"/>
      <c r="D82" s="17">
        <v>11160</v>
      </c>
      <c r="E82" s="18"/>
      <c r="F82" s="18">
        <f t="shared" si="2"/>
        <v>55.85781283628556</v>
      </c>
    </row>
    <row r="83" spans="1:6" ht="13.5">
      <c r="A83" s="26" t="s">
        <v>47</v>
      </c>
      <c r="B83" s="17">
        <v>8610.7</v>
      </c>
      <c r="C83" s="17"/>
      <c r="D83" s="17">
        <v>2819.8</v>
      </c>
      <c r="E83" s="18"/>
      <c r="F83" s="18">
        <f t="shared" si="2"/>
        <v>32.74762795126993</v>
      </c>
    </row>
    <row r="84" spans="1:6" ht="13.5">
      <c r="A84" s="26" t="s">
        <v>48</v>
      </c>
      <c r="B84" s="17">
        <v>26</v>
      </c>
      <c r="C84" s="17"/>
      <c r="D84" s="17">
        <v>7.1</v>
      </c>
      <c r="E84" s="18"/>
      <c r="F84" s="18">
        <f t="shared" si="2"/>
        <v>27.307692307692307</v>
      </c>
    </row>
    <row r="85" spans="1:7" ht="15">
      <c r="A85" s="25" t="s">
        <v>24</v>
      </c>
      <c r="B85" s="9">
        <f>SUM(B72:B84)</f>
        <v>1707073.6</v>
      </c>
      <c r="C85" s="9">
        <f>SUM(C72:C84)</f>
        <v>0</v>
      </c>
      <c r="D85" s="9">
        <f>SUM(D72:D84)</f>
        <v>523812.49999999994</v>
      </c>
      <c r="E85" s="10">
        <f>SUM(E72:E84)</f>
        <v>0</v>
      </c>
      <c r="F85" s="10">
        <f>D85/B85*100</f>
        <v>30.68482225956748</v>
      </c>
      <c r="G85" s="32"/>
    </row>
    <row r="86" spans="1:6" ht="15">
      <c r="A86" s="50"/>
      <c r="B86" s="51"/>
      <c r="C86" s="51"/>
      <c r="D86" s="52"/>
      <c r="E86" s="53"/>
      <c r="F86" s="53"/>
    </row>
    <row r="87" spans="1:4" ht="23.25">
      <c r="A87" s="33" t="s">
        <v>7</v>
      </c>
      <c r="B87" s="34">
        <f>B85-B70</f>
        <v>9155.200000000186</v>
      </c>
      <c r="C87" s="55"/>
      <c r="D87" s="54">
        <f>D85-D70</f>
        <v>-21188.899999999965</v>
      </c>
    </row>
    <row r="88" spans="1:4" ht="24">
      <c r="A88" s="37" t="s">
        <v>8</v>
      </c>
      <c r="B88" s="38">
        <f>B89+B92+B95</f>
        <v>9155.2</v>
      </c>
      <c r="C88" s="38">
        <f>C89+C92+C95</f>
        <v>0</v>
      </c>
      <c r="D88" s="38">
        <f>D89+D92+D95</f>
        <v>-3336</v>
      </c>
    </row>
    <row r="89" spans="1:4" ht="13.5">
      <c r="A89" s="33" t="s">
        <v>9</v>
      </c>
      <c r="B89" s="40">
        <f>B90+B91</f>
        <v>19155.2</v>
      </c>
      <c r="C89" s="56"/>
      <c r="D89" s="41">
        <v>0</v>
      </c>
    </row>
    <row r="90" spans="1:4" ht="24">
      <c r="A90" s="26" t="s">
        <v>10</v>
      </c>
      <c r="B90" s="42">
        <v>19155.2</v>
      </c>
      <c r="C90" s="57"/>
      <c r="D90" s="43">
        <v>0</v>
      </c>
    </row>
    <row r="91" spans="1:4" ht="24">
      <c r="A91" s="26" t="s">
        <v>11</v>
      </c>
      <c r="B91" s="38"/>
      <c r="C91" s="58"/>
      <c r="D91" s="44"/>
    </row>
    <row r="92" spans="1:4" ht="23.25">
      <c r="A92" s="33" t="s">
        <v>55</v>
      </c>
      <c r="B92" s="45">
        <f>B93+B94</f>
        <v>-10000</v>
      </c>
      <c r="C92" s="55"/>
      <c r="D92" s="46">
        <f>D93+D94</f>
        <v>-3336</v>
      </c>
    </row>
    <row r="93" spans="1:10" ht="24">
      <c r="A93" s="26" t="s">
        <v>12</v>
      </c>
      <c r="B93" s="38">
        <v>0</v>
      </c>
      <c r="C93" s="58"/>
      <c r="D93" s="44">
        <v>0</v>
      </c>
      <c r="J93" s="22" t="s">
        <v>100</v>
      </c>
    </row>
    <row r="94" spans="1:4" ht="36">
      <c r="A94" s="26" t="s">
        <v>13</v>
      </c>
      <c r="B94" s="38">
        <v>-10000</v>
      </c>
      <c r="C94" s="58"/>
      <c r="D94" s="44">
        <v>-3336</v>
      </c>
    </row>
    <row r="95" spans="1:4" ht="23.25">
      <c r="A95" s="25" t="s">
        <v>82</v>
      </c>
      <c r="B95" s="34">
        <v>0</v>
      </c>
      <c r="C95" s="58"/>
      <c r="D95" s="47">
        <v>0</v>
      </c>
    </row>
    <row r="96" spans="1:4" ht="23.25">
      <c r="A96" s="33" t="s">
        <v>14</v>
      </c>
      <c r="B96" s="34">
        <f>B87-B88</f>
        <v>1.8553691916167736E-10</v>
      </c>
      <c r="C96" s="59"/>
      <c r="D96" s="47">
        <f>D87-D88</f>
        <v>-17852.899999999965</v>
      </c>
    </row>
    <row r="97" ht="29.25" customHeight="1"/>
    <row r="98" ht="12.75">
      <c r="A98" s="60"/>
    </row>
    <row r="99" ht="27.75" customHeight="1"/>
  </sheetData>
  <sheetProtection/>
  <mergeCells count="5">
    <mergeCell ref="A1:F1"/>
    <mergeCell ref="A2:A5"/>
    <mergeCell ref="B2:B5"/>
    <mergeCell ref="D2:D5"/>
    <mergeCell ref="F2:F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H75" sqref="H75"/>
    </sheetView>
  </sheetViews>
  <sheetFormatPr defaultColWidth="9.00390625" defaultRowHeight="12.75"/>
  <cols>
    <col min="1" max="1" width="49.50390625" style="48" customWidth="1"/>
    <col min="2" max="2" width="15.375" style="49" customWidth="1"/>
    <col min="3" max="3" width="15.375" style="49" hidden="1" customWidth="1"/>
    <col min="4" max="4" width="17.00390625" style="35" customWidth="1"/>
    <col min="5" max="5" width="13.875" style="36" hidden="1" customWidth="1"/>
    <col min="6" max="6" width="13.625" style="36" customWidth="1"/>
    <col min="7" max="7" width="9.125" style="22" customWidth="1"/>
    <col min="8" max="16384" width="8.875" style="22" customWidth="1"/>
  </cols>
  <sheetData>
    <row r="1" spans="1:6" ht="39" customHeight="1" thickBot="1">
      <c r="A1" s="105" t="s">
        <v>103</v>
      </c>
      <c r="B1" s="105"/>
      <c r="C1" s="105"/>
      <c r="D1" s="105"/>
      <c r="E1" s="105"/>
      <c r="F1" s="105"/>
    </row>
    <row r="2" spans="1:6" ht="12.75">
      <c r="A2" s="102" t="s">
        <v>15</v>
      </c>
      <c r="B2" s="106" t="s">
        <v>95</v>
      </c>
      <c r="C2" s="1"/>
      <c r="D2" s="109" t="s">
        <v>104</v>
      </c>
      <c r="E2" s="2"/>
      <c r="F2" s="112" t="s">
        <v>0</v>
      </c>
    </row>
    <row r="3" spans="1:6" ht="12.75" customHeight="1">
      <c r="A3" s="103"/>
      <c r="B3" s="107"/>
      <c r="C3" s="3"/>
      <c r="D3" s="110"/>
      <c r="E3" s="4"/>
      <c r="F3" s="113"/>
    </row>
    <row r="4" spans="1:6" ht="12.75">
      <c r="A4" s="103"/>
      <c r="B4" s="107"/>
      <c r="C4" s="3"/>
      <c r="D4" s="110"/>
      <c r="E4" s="4"/>
      <c r="F4" s="113"/>
    </row>
    <row r="5" spans="1:6" ht="26.25" customHeight="1">
      <c r="A5" s="104"/>
      <c r="B5" s="108"/>
      <c r="C5" s="5"/>
      <c r="D5" s="111"/>
      <c r="E5" s="6"/>
      <c r="F5" s="114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B8+B9+B10+B11</f>
        <v>207809</v>
      </c>
      <c r="C7" s="9"/>
      <c r="D7" s="9">
        <f>D8+D9+D10+D11+D12</f>
        <v>99127</v>
      </c>
      <c r="E7" s="10"/>
      <c r="F7" s="11">
        <f aca="true" t="shared" si="0" ref="F7:F17">(D7/B7)*100</f>
        <v>47.70101391181325</v>
      </c>
    </row>
    <row r="8" spans="1:6" ht="60" customHeight="1">
      <c r="A8" s="26" t="s">
        <v>50</v>
      </c>
      <c r="B8" s="12">
        <v>206529</v>
      </c>
      <c r="C8" s="12"/>
      <c r="D8" s="12">
        <v>98677.2</v>
      </c>
      <c r="E8" s="13"/>
      <c r="F8" s="13">
        <f t="shared" si="0"/>
        <v>47.778859143268015</v>
      </c>
    </row>
    <row r="9" spans="1:6" ht="93" customHeight="1">
      <c r="A9" s="26" t="s">
        <v>40</v>
      </c>
      <c r="B9" s="12">
        <v>106</v>
      </c>
      <c r="C9" s="12"/>
      <c r="D9" s="12">
        <v>34.7</v>
      </c>
      <c r="E9" s="13"/>
      <c r="F9" s="13">
        <f t="shared" si="0"/>
        <v>32.735849056603776</v>
      </c>
    </row>
    <row r="10" spans="1:6" ht="36.75" customHeight="1">
      <c r="A10" s="26" t="s">
        <v>41</v>
      </c>
      <c r="B10" s="12">
        <v>1074</v>
      </c>
      <c r="C10" s="12"/>
      <c r="D10" s="12">
        <v>503.1</v>
      </c>
      <c r="E10" s="13"/>
      <c r="F10" s="13">
        <f t="shared" si="0"/>
        <v>46.84357541899441</v>
      </c>
    </row>
    <row r="11" spans="1:6" ht="72">
      <c r="A11" s="26" t="s">
        <v>58</v>
      </c>
      <c r="B11" s="12">
        <v>100</v>
      </c>
      <c r="C11" s="12"/>
      <c r="D11" s="12">
        <v>6.7</v>
      </c>
      <c r="E11" s="13"/>
      <c r="F11" s="13">
        <f t="shared" si="0"/>
        <v>6.7</v>
      </c>
    </row>
    <row r="12" spans="1:6" ht="59.25" customHeight="1">
      <c r="A12" s="26" t="s">
        <v>97</v>
      </c>
      <c r="B12" s="12"/>
      <c r="C12" s="12"/>
      <c r="D12" s="12">
        <v>-94.7</v>
      </c>
      <c r="E12" s="13"/>
      <c r="F12" s="13"/>
    </row>
    <row r="13" spans="1:6" ht="23.25">
      <c r="A13" s="25" t="s">
        <v>1</v>
      </c>
      <c r="B13" s="14">
        <f>B14+B15+B16+B17</f>
        <v>8307</v>
      </c>
      <c r="C13" s="14"/>
      <c r="D13" s="14">
        <f>D14+D15+D16+D17</f>
        <v>3630.6000000000004</v>
      </c>
      <c r="E13" s="15"/>
      <c r="F13" s="15">
        <f t="shared" si="0"/>
        <v>43.70530877573132</v>
      </c>
    </row>
    <row r="14" spans="1:6" ht="48">
      <c r="A14" s="26" t="s">
        <v>2</v>
      </c>
      <c r="B14" s="12">
        <v>2953</v>
      </c>
      <c r="C14" s="12"/>
      <c r="D14" s="12">
        <v>1640.1</v>
      </c>
      <c r="E14" s="13"/>
      <c r="F14" s="13">
        <f t="shared" si="0"/>
        <v>55.54012868269555</v>
      </c>
    </row>
    <row r="15" spans="1:6" ht="74.25" customHeight="1">
      <c r="A15" s="26" t="s">
        <v>3</v>
      </c>
      <c r="B15" s="12">
        <v>21</v>
      </c>
      <c r="C15" s="12"/>
      <c r="D15" s="12">
        <v>12.3</v>
      </c>
      <c r="E15" s="13"/>
      <c r="F15" s="13">
        <f t="shared" si="0"/>
        <v>58.57142857142858</v>
      </c>
    </row>
    <row r="16" spans="1:6" ht="48">
      <c r="A16" s="26" t="s">
        <v>57</v>
      </c>
      <c r="B16" s="12">
        <v>5882</v>
      </c>
      <c r="C16" s="12"/>
      <c r="D16" s="12">
        <v>2276.4</v>
      </c>
      <c r="E16" s="13"/>
      <c r="F16" s="13">
        <f t="shared" si="0"/>
        <v>38.70112206732404</v>
      </c>
    </row>
    <row r="17" spans="1:6" ht="48">
      <c r="A17" s="26" t="s">
        <v>4</v>
      </c>
      <c r="B17" s="12">
        <v>-549</v>
      </c>
      <c r="C17" s="12"/>
      <c r="D17" s="12">
        <v>-298.2</v>
      </c>
      <c r="E17" s="13"/>
      <c r="F17" s="13">
        <f t="shared" si="0"/>
        <v>54.31693989071038</v>
      </c>
    </row>
    <row r="18" spans="1:6" ht="15">
      <c r="A18" s="25" t="s">
        <v>16</v>
      </c>
      <c r="B18" s="9">
        <f>B20+B21+B22+B19</f>
        <v>29908</v>
      </c>
      <c r="C18" s="9"/>
      <c r="D18" s="9">
        <f>D20+D21+D22+D19</f>
        <v>18013.4</v>
      </c>
      <c r="E18" s="10"/>
      <c r="F18" s="11">
        <f>(D18/B18)*100</f>
        <v>60.22937006820918</v>
      </c>
    </row>
    <row r="19" spans="1:6" ht="24">
      <c r="A19" s="26" t="s">
        <v>88</v>
      </c>
      <c r="B19" s="12">
        <v>10972</v>
      </c>
      <c r="C19" s="12"/>
      <c r="D19" s="12">
        <v>7819.8</v>
      </c>
      <c r="E19" s="10"/>
      <c r="F19" s="18">
        <f>D19/B19*100</f>
        <v>71.2705067444404</v>
      </c>
    </row>
    <row r="20" spans="1:6" ht="24">
      <c r="A20" s="26" t="s">
        <v>26</v>
      </c>
      <c r="B20" s="12">
        <v>18755</v>
      </c>
      <c r="C20" s="12"/>
      <c r="D20" s="12">
        <v>10086.6</v>
      </c>
      <c r="E20" s="13"/>
      <c r="F20" s="13">
        <f>(D20/B20)*100</f>
        <v>53.780858437749934</v>
      </c>
    </row>
    <row r="21" spans="1:6" ht="12.75">
      <c r="A21" s="26" t="s">
        <v>42</v>
      </c>
      <c r="B21" s="12">
        <v>30</v>
      </c>
      <c r="C21" s="12"/>
      <c r="D21" s="12">
        <v>0</v>
      </c>
      <c r="E21" s="13"/>
      <c r="F21" s="13">
        <v>0</v>
      </c>
    </row>
    <row r="22" spans="1:6" ht="25.5" customHeight="1">
      <c r="A22" s="26" t="s">
        <v>60</v>
      </c>
      <c r="B22" s="12">
        <v>151</v>
      </c>
      <c r="C22" s="12"/>
      <c r="D22" s="12">
        <v>107</v>
      </c>
      <c r="E22" s="13"/>
      <c r="F22" s="13">
        <f>(D22/B22)*100</f>
        <v>70.86092715231787</v>
      </c>
    </row>
    <row r="23" spans="1:6" ht="15">
      <c r="A23" s="25" t="s">
        <v>17</v>
      </c>
      <c r="B23" s="9">
        <f>B24+B26+B25</f>
        <v>26934</v>
      </c>
      <c r="C23" s="9"/>
      <c r="D23" s="9">
        <f>D24+D26+D25</f>
        <v>8574.5</v>
      </c>
      <c r="E23" s="10"/>
      <c r="F23" s="10">
        <f>(D23/B23)*100</f>
        <v>31.835226850820526</v>
      </c>
    </row>
    <row r="24" spans="1:6" ht="15" customHeight="1">
      <c r="A24" s="26" t="s">
        <v>61</v>
      </c>
      <c r="B24" s="12">
        <v>3325</v>
      </c>
      <c r="C24" s="12"/>
      <c r="D24" s="12">
        <v>933.1</v>
      </c>
      <c r="E24" s="13"/>
      <c r="F24" s="13">
        <f>(D24/B24)*100</f>
        <v>28.063157894736847</v>
      </c>
    </row>
    <row r="25" spans="1:6" ht="12.75">
      <c r="A25" s="26" t="s">
        <v>5</v>
      </c>
      <c r="B25" s="12">
        <v>1428</v>
      </c>
      <c r="C25" s="12"/>
      <c r="D25" s="12">
        <v>320.5</v>
      </c>
      <c r="E25" s="13"/>
      <c r="F25" s="13">
        <f>(D25/B25)*100</f>
        <v>22.443977591036415</v>
      </c>
    </row>
    <row r="26" spans="1:6" ht="13.5" customHeight="1">
      <c r="A26" s="27" t="s">
        <v>18</v>
      </c>
      <c r="B26" s="12">
        <v>22181</v>
      </c>
      <c r="C26" s="12"/>
      <c r="D26" s="12">
        <v>7320.9</v>
      </c>
      <c r="E26" s="13"/>
      <c r="F26" s="13">
        <f>(D26/B26)*100</f>
        <v>33.005274784725664</v>
      </c>
    </row>
    <row r="27" spans="1:6" ht="15">
      <c r="A27" s="25" t="s">
        <v>19</v>
      </c>
      <c r="B27" s="9">
        <f>B28+B30+B29</f>
        <v>10090</v>
      </c>
      <c r="C27" s="9">
        <f>C28+C30</f>
        <v>0</v>
      </c>
      <c r="D27" s="9">
        <f>D28+D30+D29</f>
        <v>4373.3</v>
      </c>
      <c r="E27" s="10">
        <f>E28+E30</f>
        <v>0</v>
      </c>
      <c r="F27" s="10">
        <f>F28</f>
        <v>45.63607085346216</v>
      </c>
    </row>
    <row r="28" spans="1:6" ht="42" customHeight="1">
      <c r="A28" s="28" t="s">
        <v>62</v>
      </c>
      <c r="B28" s="12">
        <v>6210</v>
      </c>
      <c r="C28" s="12"/>
      <c r="D28" s="12">
        <v>2834</v>
      </c>
      <c r="E28" s="13"/>
      <c r="F28" s="13">
        <f>(D28/B28)*100</f>
        <v>45.63607085346216</v>
      </c>
    </row>
    <row r="29" spans="1:6" ht="59.25" customHeight="1">
      <c r="A29" s="26" t="s">
        <v>98</v>
      </c>
      <c r="B29" s="12">
        <v>7</v>
      </c>
      <c r="C29" s="12"/>
      <c r="D29" s="12">
        <v>1.5</v>
      </c>
      <c r="E29" s="13"/>
      <c r="F29" s="13">
        <f>(D29/B29)*100</f>
        <v>21.428571428571427</v>
      </c>
    </row>
    <row r="30" spans="1:6" ht="48.75" customHeight="1">
      <c r="A30" s="28" t="s">
        <v>85</v>
      </c>
      <c r="B30" s="12">
        <v>3873</v>
      </c>
      <c r="C30" s="12"/>
      <c r="D30" s="12">
        <v>1537.8</v>
      </c>
      <c r="E30" s="13"/>
      <c r="F30" s="13">
        <f>(D30/B30)*100</f>
        <v>39.705654531371025</v>
      </c>
    </row>
    <row r="31" spans="1:6" ht="24" customHeight="1" hidden="1">
      <c r="A31" s="29" t="s">
        <v>83</v>
      </c>
      <c r="B31" s="14">
        <f>B32</f>
        <v>0</v>
      </c>
      <c r="C31" s="14"/>
      <c r="D31" s="14">
        <f>D32</f>
        <v>0</v>
      </c>
      <c r="E31" s="15"/>
      <c r="F31" s="15"/>
    </row>
    <row r="32" spans="1:6" ht="37.5" customHeight="1" hidden="1">
      <c r="A32" s="27" t="s">
        <v>84</v>
      </c>
      <c r="B32" s="12">
        <v>0</v>
      </c>
      <c r="C32" s="12"/>
      <c r="D32" s="12">
        <v>0</v>
      </c>
      <c r="E32" s="13"/>
      <c r="F32" s="13"/>
    </row>
    <row r="33" spans="1:6" ht="24">
      <c r="A33" s="25" t="s">
        <v>27</v>
      </c>
      <c r="B33" s="9">
        <f>B34+B35+B36</f>
        <v>24750</v>
      </c>
      <c r="C33" s="9"/>
      <c r="D33" s="9">
        <f>D34+D35+D36</f>
        <v>10381.6</v>
      </c>
      <c r="E33" s="10"/>
      <c r="F33" s="10">
        <f>(D33/B33)*100</f>
        <v>41.94585858585859</v>
      </c>
    </row>
    <row r="34" spans="1:6" ht="69.75" customHeight="1">
      <c r="A34" s="26" t="s">
        <v>43</v>
      </c>
      <c r="B34" s="12">
        <v>23815</v>
      </c>
      <c r="C34" s="12"/>
      <c r="D34" s="12">
        <v>9766.1</v>
      </c>
      <c r="E34" s="13"/>
      <c r="F34" s="13">
        <f>(D34/B34)*100</f>
        <v>41.00818811673315</v>
      </c>
    </row>
    <row r="35" spans="1:6" ht="24.75" customHeight="1" hidden="1">
      <c r="A35" s="27" t="s">
        <v>64</v>
      </c>
      <c r="B35" s="12">
        <v>0</v>
      </c>
      <c r="C35" s="12"/>
      <c r="D35" s="12">
        <v>0</v>
      </c>
      <c r="E35" s="13"/>
      <c r="F35" s="13">
        <v>0</v>
      </c>
    </row>
    <row r="36" spans="1:6" ht="69" customHeight="1">
      <c r="A36" s="26" t="s">
        <v>65</v>
      </c>
      <c r="B36" s="12">
        <v>935</v>
      </c>
      <c r="C36" s="12"/>
      <c r="D36" s="12">
        <v>615.5</v>
      </c>
      <c r="E36" s="13"/>
      <c r="F36" s="13">
        <f>D36/B36*100</f>
        <v>65.8288770053476</v>
      </c>
    </row>
    <row r="37" spans="1:6" ht="15">
      <c r="A37" s="25" t="s">
        <v>28</v>
      </c>
      <c r="B37" s="9">
        <f>B38</f>
        <v>1855</v>
      </c>
      <c r="C37" s="9"/>
      <c r="D37" s="9">
        <f>D38</f>
        <v>1065.1</v>
      </c>
      <c r="E37" s="10"/>
      <c r="F37" s="10">
        <f>(D37/B37)*100</f>
        <v>57.41778975741239</v>
      </c>
    </row>
    <row r="38" spans="1:6" ht="12.75" customHeight="1">
      <c r="A38" s="26" t="s">
        <v>49</v>
      </c>
      <c r="B38" s="12">
        <v>1855</v>
      </c>
      <c r="C38" s="12"/>
      <c r="D38" s="12">
        <v>1065.1</v>
      </c>
      <c r="E38" s="13"/>
      <c r="F38" s="13">
        <f>(D38/B38)*100</f>
        <v>57.41778975741239</v>
      </c>
    </row>
    <row r="39" spans="1:6" ht="24">
      <c r="A39" s="25" t="s">
        <v>44</v>
      </c>
      <c r="B39" s="9">
        <f>B40+B41</f>
        <v>10138</v>
      </c>
      <c r="C39" s="9"/>
      <c r="D39" s="9">
        <f>D40+D41</f>
        <v>18814.199999999997</v>
      </c>
      <c r="E39" s="10"/>
      <c r="F39" s="10">
        <f>D39/B39*100</f>
        <v>185.5809824422963</v>
      </c>
    </row>
    <row r="40" spans="1:6" ht="18" customHeight="1">
      <c r="A40" s="27" t="s">
        <v>66</v>
      </c>
      <c r="B40" s="17">
        <v>27</v>
      </c>
      <c r="C40" s="17"/>
      <c r="D40" s="17">
        <v>9.6</v>
      </c>
      <c r="E40" s="18"/>
      <c r="F40" s="18">
        <f>D40/B40*100</f>
        <v>35.55555555555556</v>
      </c>
    </row>
    <row r="41" spans="1:6" ht="15" customHeight="1">
      <c r="A41" s="26" t="s">
        <v>67</v>
      </c>
      <c r="B41" s="17">
        <v>10111</v>
      </c>
      <c r="C41" s="17"/>
      <c r="D41" s="17">
        <v>18804.6</v>
      </c>
      <c r="E41" s="18"/>
      <c r="F41" s="18">
        <f>D41/B41*100</f>
        <v>185.98160419345265</v>
      </c>
    </row>
    <row r="42" spans="1:6" ht="24">
      <c r="A42" s="25" t="s">
        <v>35</v>
      </c>
      <c r="B42" s="9">
        <f>B43+B44+B45</f>
        <v>891</v>
      </c>
      <c r="C42" s="9"/>
      <c r="D42" s="9">
        <f>D43+D44+D45</f>
        <v>329</v>
      </c>
      <c r="E42" s="10"/>
      <c r="F42" s="10">
        <f>(D42/B42)*100</f>
        <v>36.92480359147026</v>
      </c>
    </row>
    <row r="43" spans="1:6" ht="21" customHeight="1">
      <c r="A43" s="26" t="s">
        <v>68</v>
      </c>
      <c r="B43" s="17">
        <v>84</v>
      </c>
      <c r="C43" s="17"/>
      <c r="D43" s="17">
        <v>39.4</v>
      </c>
      <c r="E43" s="18"/>
      <c r="F43" s="18">
        <f>D43/B43*100</f>
        <v>46.904761904761905</v>
      </c>
    </row>
    <row r="44" spans="1:6" ht="74.25" customHeight="1">
      <c r="A44" s="30" t="s">
        <v>69</v>
      </c>
      <c r="B44" s="17">
        <v>227</v>
      </c>
      <c r="C44" s="17"/>
      <c r="D44" s="17">
        <v>66.9</v>
      </c>
      <c r="E44" s="18"/>
      <c r="F44" s="18">
        <f>D44/B44*100</f>
        <v>29.47136563876652</v>
      </c>
    </row>
    <row r="45" spans="1:6" ht="30" customHeight="1">
      <c r="A45" s="26" t="s">
        <v>70</v>
      </c>
      <c r="B45" s="17">
        <v>580</v>
      </c>
      <c r="C45" s="17"/>
      <c r="D45" s="17">
        <v>222.7</v>
      </c>
      <c r="E45" s="18"/>
      <c r="F45" s="18">
        <f>D45/B45*100</f>
        <v>38.39655172413793</v>
      </c>
    </row>
    <row r="46" spans="1:6" ht="15">
      <c r="A46" s="25" t="s">
        <v>36</v>
      </c>
      <c r="B46" s="9">
        <f>SUM(B47:B57)</f>
        <v>4384</v>
      </c>
      <c r="C46" s="9"/>
      <c r="D46" s="9">
        <f>SUM(D47:D57)</f>
        <v>3747.6000000000004</v>
      </c>
      <c r="E46" s="10"/>
      <c r="F46" s="10">
        <f>(D46/B46)*100</f>
        <v>85.48357664233578</v>
      </c>
    </row>
    <row r="47" spans="1:6" ht="33.75" customHeight="1">
      <c r="A47" s="27" t="s">
        <v>71</v>
      </c>
      <c r="B47" s="17">
        <v>100</v>
      </c>
      <c r="C47" s="17"/>
      <c r="D47" s="17">
        <v>35.6</v>
      </c>
      <c r="E47" s="19">
        <v>51</v>
      </c>
      <c r="F47" s="18">
        <f>(D47/B47)*100</f>
        <v>35.6</v>
      </c>
    </row>
    <row r="48" spans="1:6" ht="51" customHeight="1" hidden="1">
      <c r="A48" s="26" t="s">
        <v>72</v>
      </c>
      <c r="B48" s="17">
        <v>0</v>
      </c>
      <c r="C48" s="17"/>
      <c r="D48" s="17">
        <v>0</v>
      </c>
      <c r="E48" s="19">
        <v>22</v>
      </c>
      <c r="F48" s="18">
        <v>0</v>
      </c>
    </row>
    <row r="49" spans="1:6" ht="48" customHeight="1">
      <c r="A49" s="26" t="s">
        <v>6</v>
      </c>
      <c r="B49" s="17">
        <v>576</v>
      </c>
      <c r="C49" s="17"/>
      <c r="D49" s="17">
        <v>217.5</v>
      </c>
      <c r="E49" s="19">
        <v>71</v>
      </c>
      <c r="F49" s="18">
        <f>(D49/B49)*100</f>
        <v>37.76041666666667</v>
      </c>
    </row>
    <row r="50" spans="1:6" ht="24" customHeight="1" hidden="1">
      <c r="A50" s="26" t="s">
        <v>52</v>
      </c>
      <c r="B50" s="17">
        <v>0</v>
      </c>
      <c r="C50" s="17"/>
      <c r="D50" s="17">
        <v>0</v>
      </c>
      <c r="E50" s="19">
        <v>0</v>
      </c>
      <c r="F50" s="18">
        <v>0</v>
      </c>
    </row>
    <row r="51" spans="1:6" ht="99" customHeight="1">
      <c r="A51" s="26" t="s">
        <v>73</v>
      </c>
      <c r="B51" s="17">
        <v>122</v>
      </c>
      <c r="C51" s="17"/>
      <c r="D51" s="17">
        <v>65</v>
      </c>
      <c r="E51" s="19">
        <v>121.2</v>
      </c>
      <c r="F51" s="18">
        <f aca="true" t="shared" si="1" ref="F51:F67">D51/B51*100</f>
        <v>53.278688524590166</v>
      </c>
    </row>
    <row r="52" spans="1:6" ht="68.25" customHeight="1">
      <c r="A52" s="26" t="s">
        <v>99</v>
      </c>
      <c r="B52" s="17">
        <v>1002</v>
      </c>
      <c r="C52" s="17"/>
      <c r="D52" s="17">
        <v>466.4</v>
      </c>
      <c r="E52" s="19">
        <v>887.3</v>
      </c>
      <c r="F52" s="18">
        <f t="shared" si="1"/>
        <v>46.54690618762475</v>
      </c>
    </row>
    <row r="53" spans="1:6" ht="27" customHeight="1">
      <c r="A53" s="26" t="s">
        <v>74</v>
      </c>
      <c r="B53" s="17">
        <v>50</v>
      </c>
      <c r="C53" s="17"/>
      <c r="D53" s="17">
        <v>35</v>
      </c>
      <c r="E53" s="19">
        <v>347.5</v>
      </c>
      <c r="F53" s="18">
        <f t="shared" si="1"/>
        <v>70</v>
      </c>
    </row>
    <row r="54" spans="1:6" ht="54" customHeight="1">
      <c r="A54" s="27" t="s">
        <v>75</v>
      </c>
      <c r="B54" s="17">
        <v>448</v>
      </c>
      <c r="C54" s="17"/>
      <c r="D54" s="17">
        <v>2106.7</v>
      </c>
      <c r="E54" s="19">
        <v>87.6</v>
      </c>
      <c r="F54" s="18" t="s">
        <v>105</v>
      </c>
    </row>
    <row r="55" spans="1:6" ht="60" customHeight="1">
      <c r="A55" s="26" t="s">
        <v>59</v>
      </c>
      <c r="B55" s="17">
        <v>32</v>
      </c>
      <c r="C55" s="17"/>
      <c r="D55" s="17">
        <v>22.8</v>
      </c>
      <c r="E55" s="19">
        <v>221.8</v>
      </c>
      <c r="F55" s="18">
        <f t="shared" si="1"/>
        <v>71.25</v>
      </c>
    </row>
    <row r="56" spans="1:6" ht="42" customHeight="1">
      <c r="A56" s="26" t="s">
        <v>76</v>
      </c>
      <c r="B56" s="17">
        <v>130</v>
      </c>
      <c r="C56" s="17"/>
      <c r="D56" s="17">
        <v>50.4</v>
      </c>
      <c r="E56" s="19">
        <v>68.4</v>
      </c>
      <c r="F56" s="18">
        <f t="shared" si="1"/>
        <v>38.76923076923077</v>
      </c>
    </row>
    <row r="57" spans="1:6" ht="24.75" customHeight="1">
      <c r="A57" s="26" t="s">
        <v>77</v>
      </c>
      <c r="B57" s="17">
        <v>1924</v>
      </c>
      <c r="C57" s="17"/>
      <c r="D57" s="17">
        <v>748.2</v>
      </c>
      <c r="E57" s="17">
        <v>3536.16</v>
      </c>
      <c r="F57" s="18">
        <f t="shared" si="1"/>
        <v>38.88773388773389</v>
      </c>
    </row>
    <row r="58" spans="1:6" ht="18" customHeight="1">
      <c r="A58" s="25" t="s">
        <v>78</v>
      </c>
      <c r="B58" s="9">
        <v>514</v>
      </c>
      <c r="C58" s="9"/>
      <c r="D58" s="9">
        <v>215</v>
      </c>
      <c r="E58" s="10"/>
      <c r="F58" s="11">
        <f t="shared" si="1"/>
        <v>41.82879377431907</v>
      </c>
    </row>
    <row r="59" spans="1:6" ht="15">
      <c r="A59" s="25" t="s">
        <v>51</v>
      </c>
      <c r="B59" s="9">
        <f>B7+B13+B18+B23+B27+B33+B37+B39+B42+B46+B58+B31</f>
        <v>325580</v>
      </c>
      <c r="C59" s="9"/>
      <c r="D59" s="9">
        <f>D7+D13+D18+D23+D27+D33+D37+D39+D42+D46+D58</f>
        <v>168271.30000000002</v>
      </c>
      <c r="E59" s="10"/>
      <c r="F59" s="10">
        <f t="shared" si="1"/>
        <v>51.68354935806868</v>
      </c>
    </row>
    <row r="60" spans="1:6" ht="15">
      <c r="A60" s="25" t="s">
        <v>32</v>
      </c>
      <c r="B60" s="9">
        <f>B61+B67+B68+B69</f>
        <v>1383893.4999999998</v>
      </c>
      <c r="C60" s="9">
        <f>C61+C67+C68+C69</f>
        <v>0</v>
      </c>
      <c r="D60" s="9">
        <f>D61+D67+D68+D69</f>
        <v>520709.60000000003</v>
      </c>
      <c r="E60" s="10"/>
      <c r="F60" s="10">
        <f t="shared" si="1"/>
        <v>37.62642139731129</v>
      </c>
    </row>
    <row r="61" spans="1:6" ht="24.75" customHeight="1">
      <c r="A61" s="31" t="s">
        <v>79</v>
      </c>
      <c r="B61" s="9">
        <f>B63+B64+B65+B66</f>
        <v>1383129.2999999998</v>
      </c>
      <c r="C61" s="9">
        <f>C63+C64+C65+C66</f>
        <v>0</v>
      </c>
      <c r="D61" s="9">
        <f>D63+D64+D65+D66</f>
        <v>528099.8</v>
      </c>
      <c r="E61" s="10"/>
      <c r="F61" s="10">
        <f t="shared" si="1"/>
        <v>38.18152070092074</v>
      </c>
    </row>
    <row r="62" spans="1:6" ht="24.75" customHeight="1">
      <c r="A62" s="26" t="s">
        <v>80</v>
      </c>
      <c r="B62" s="9">
        <f>B63</f>
        <v>374497</v>
      </c>
      <c r="C62" s="9">
        <f>C63</f>
        <v>0</v>
      </c>
      <c r="D62" s="9">
        <f>D63</f>
        <v>159044.5</v>
      </c>
      <c r="E62" s="20">
        <f>E63</f>
        <v>0</v>
      </c>
      <c r="F62" s="20">
        <f>F63</f>
        <v>42.46883152602023</v>
      </c>
    </row>
    <row r="63" spans="1:6" ht="21.75" customHeight="1">
      <c r="A63" s="26" t="s">
        <v>86</v>
      </c>
      <c r="B63" s="16">
        <v>374497</v>
      </c>
      <c r="C63" s="16"/>
      <c r="D63" s="16">
        <v>159044.5</v>
      </c>
      <c r="E63" s="21"/>
      <c r="F63" s="21">
        <f t="shared" si="1"/>
        <v>42.46883152602023</v>
      </c>
    </row>
    <row r="64" spans="1:6" ht="28.5" customHeight="1">
      <c r="A64" s="26" t="s">
        <v>53</v>
      </c>
      <c r="B64" s="16">
        <v>89051.6</v>
      </c>
      <c r="C64" s="16"/>
      <c r="D64" s="16">
        <v>1534.2</v>
      </c>
      <c r="E64" s="21"/>
      <c r="F64" s="21">
        <f t="shared" si="1"/>
        <v>1.7228213754721982</v>
      </c>
    </row>
    <row r="65" spans="1:6" ht="21.75" customHeight="1">
      <c r="A65" s="26" t="s">
        <v>81</v>
      </c>
      <c r="B65" s="16">
        <v>910655.3</v>
      </c>
      <c r="C65" s="16"/>
      <c r="D65" s="16">
        <v>362070.3</v>
      </c>
      <c r="E65" s="21"/>
      <c r="F65" s="21">
        <f t="shared" si="1"/>
        <v>39.75931397972427</v>
      </c>
    </row>
    <row r="66" spans="1:6" ht="15">
      <c r="A66" s="26" t="s">
        <v>34</v>
      </c>
      <c r="B66" s="16">
        <v>8925.4</v>
      </c>
      <c r="C66" s="16"/>
      <c r="D66" s="16">
        <v>5450.8</v>
      </c>
      <c r="E66" s="21"/>
      <c r="F66" s="21">
        <f t="shared" si="1"/>
        <v>61.07065229569544</v>
      </c>
    </row>
    <row r="67" spans="1:6" ht="15">
      <c r="A67" s="26" t="s">
        <v>87</v>
      </c>
      <c r="B67" s="16">
        <v>764.2</v>
      </c>
      <c r="C67" s="16"/>
      <c r="D67" s="16">
        <v>299.6</v>
      </c>
      <c r="E67" s="21"/>
      <c r="F67" s="21">
        <f t="shared" si="1"/>
        <v>39.20439675477624</v>
      </c>
    </row>
    <row r="68" spans="1:6" ht="59.25" customHeight="1">
      <c r="A68" s="26" t="s">
        <v>54</v>
      </c>
      <c r="B68" s="16"/>
      <c r="C68" s="16"/>
      <c r="D68" s="16"/>
      <c r="E68" s="21"/>
      <c r="F68" s="21"/>
    </row>
    <row r="69" spans="1:6" ht="35.25" customHeight="1">
      <c r="A69" s="26" t="s">
        <v>56</v>
      </c>
      <c r="B69" s="16"/>
      <c r="C69" s="16"/>
      <c r="D69" s="16">
        <v>-7689.8</v>
      </c>
      <c r="E69" s="21"/>
      <c r="F69" s="21"/>
    </row>
    <row r="70" spans="1:6" ht="15">
      <c r="A70" s="25" t="s">
        <v>20</v>
      </c>
      <c r="B70" s="9">
        <f>B59+B60</f>
        <v>1709473.4999999998</v>
      </c>
      <c r="C70" s="9"/>
      <c r="D70" s="9">
        <f>D59+D60</f>
        <v>688980.9</v>
      </c>
      <c r="E70" s="10"/>
      <c r="F70" s="10">
        <f>D70/B70*100</f>
        <v>40.30368999577941</v>
      </c>
    </row>
    <row r="71" spans="1:6" ht="15">
      <c r="A71" s="25" t="s">
        <v>21</v>
      </c>
      <c r="B71" s="9"/>
      <c r="C71" s="9"/>
      <c r="D71" s="9"/>
      <c r="E71" s="10"/>
      <c r="F71" s="10"/>
    </row>
    <row r="72" spans="1:6" ht="13.5">
      <c r="A72" s="26" t="s">
        <v>29</v>
      </c>
      <c r="B72" s="17">
        <v>46502.8</v>
      </c>
      <c r="C72" s="17"/>
      <c r="D72" s="17">
        <v>30346.7</v>
      </c>
      <c r="E72" s="18"/>
      <c r="F72" s="18">
        <f>(D72/B72)*100</f>
        <v>65.25779092871828</v>
      </c>
    </row>
    <row r="73" spans="1:6" ht="13.5">
      <c r="A73" s="26" t="s">
        <v>33</v>
      </c>
      <c r="B73" s="17">
        <v>253.9</v>
      </c>
      <c r="C73" s="17"/>
      <c r="D73" s="17">
        <v>89.5</v>
      </c>
      <c r="E73" s="18"/>
      <c r="F73" s="18">
        <f>D73/B73*100</f>
        <v>35.25009846396219</v>
      </c>
    </row>
    <row r="74" spans="1:6" ht="13.5">
      <c r="A74" s="26" t="s">
        <v>30</v>
      </c>
      <c r="B74" s="17">
        <v>7661.7</v>
      </c>
      <c r="C74" s="17"/>
      <c r="D74" s="17">
        <v>4916.2</v>
      </c>
      <c r="E74" s="18"/>
      <c r="F74" s="18">
        <f aca="true" t="shared" si="2" ref="F74:F84">(D74/B74)*100</f>
        <v>64.16591618048214</v>
      </c>
    </row>
    <row r="75" spans="1:6" ht="13.5">
      <c r="A75" s="26" t="s">
        <v>31</v>
      </c>
      <c r="B75" s="17">
        <v>136742.1</v>
      </c>
      <c r="C75" s="17"/>
      <c r="D75" s="17">
        <v>35392.6</v>
      </c>
      <c r="E75" s="18"/>
      <c r="F75" s="18">
        <f t="shared" si="2"/>
        <v>25.882738381230062</v>
      </c>
    </row>
    <row r="76" spans="1:6" ht="13.5">
      <c r="A76" s="26" t="s">
        <v>39</v>
      </c>
      <c r="B76" s="17">
        <v>91930.4</v>
      </c>
      <c r="C76" s="17"/>
      <c r="D76" s="17">
        <v>21290.7</v>
      </c>
      <c r="E76" s="18"/>
      <c r="F76" s="18">
        <f t="shared" si="2"/>
        <v>23.15958594762995</v>
      </c>
    </row>
    <row r="77" spans="1:6" ht="13.5">
      <c r="A77" s="26" t="s">
        <v>22</v>
      </c>
      <c r="B77" s="17">
        <v>875154.3</v>
      </c>
      <c r="C77" s="17"/>
      <c r="D77" s="17">
        <v>338357.6</v>
      </c>
      <c r="E77" s="18"/>
      <c r="F77" s="18">
        <f t="shared" si="2"/>
        <v>38.662622122750236</v>
      </c>
    </row>
    <row r="78" spans="1:6" ht="13.5">
      <c r="A78" s="26" t="s">
        <v>38</v>
      </c>
      <c r="B78" s="17">
        <v>49318.4</v>
      </c>
      <c r="C78" s="17"/>
      <c r="D78" s="17">
        <v>38615.3</v>
      </c>
      <c r="E78" s="18"/>
      <c r="F78" s="18">
        <f t="shared" si="2"/>
        <v>78.29795776018688</v>
      </c>
    </row>
    <row r="79" spans="1:6" ht="13.5" hidden="1">
      <c r="A79" s="26" t="s">
        <v>37</v>
      </c>
      <c r="B79" s="17"/>
      <c r="C79" s="17"/>
      <c r="D79" s="17"/>
      <c r="E79" s="18"/>
      <c r="F79" s="18"/>
    </row>
    <row r="80" spans="1:6" ht="13.5" hidden="1">
      <c r="A80" s="26" t="s">
        <v>37</v>
      </c>
      <c r="B80" s="17">
        <v>0</v>
      </c>
      <c r="C80" s="17"/>
      <c r="D80" s="17">
        <v>0</v>
      </c>
      <c r="E80" s="18"/>
      <c r="F80" s="18"/>
    </row>
    <row r="81" spans="1:6" ht="13.5">
      <c r="A81" s="26" t="s">
        <v>23</v>
      </c>
      <c r="B81" s="17">
        <v>482373.9</v>
      </c>
      <c r="C81" s="17"/>
      <c r="D81" s="17">
        <v>184691.9</v>
      </c>
      <c r="E81" s="18"/>
      <c r="F81" s="18">
        <f t="shared" si="2"/>
        <v>38.28812048081374</v>
      </c>
    </row>
    <row r="82" spans="1:6" ht="13.5">
      <c r="A82" s="26" t="s">
        <v>46</v>
      </c>
      <c r="B82" s="17">
        <v>20032.7</v>
      </c>
      <c r="C82" s="17"/>
      <c r="D82" s="17">
        <v>14653.6</v>
      </c>
      <c r="E82" s="18"/>
      <c r="F82" s="18">
        <f t="shared" si="2"/>
        <v>73.1484023621379</v>
      </c>
    </row>
    <row r="83" spans="1:6" ht="13.5">
      <c r="A83" s="26" t="s">
        <v>47</v>
      </c>
      <c r="B83" s="17">
        <v>8632.5</v>
      </c>
      <c r="C83" s="17"/>
      <c r="D83" s="17">
        <v>3551.2</v>
      </c>
      <c r="E83" s="18"/>
      <c r="F83" s="18">
        <f t="shared" si="2"/>
        <v>41.137561540689255</v>
      </c>
    </row>
    <row r="84" spans="1:6" ht="13.5">
      <c r="A84" s="26" t="s">
        <v>48</v>
      </c>
      <c r="B84" s="17">
        <v>26</v>
      </c>
      <c r="C84" s="17"/>
      <c r="D84" s="17">
        <v>9.3</v>
      </c>
      <c r="E84" s="18"/>
      <c r="F84" s="18">
        <f t="shared" si="2"/>
        <v>35.76923076923077</v>
      </c>
    </row>
    <row r="85" spans="1:7" ht="15">
      <c r="A85" s="25" t="s">
        <v>24</v>
      </c>
      <c r="B85" s="9">
        <f>SUM(B72:B84)</f>
        <v>1718628.7</v>
      </c>
      <c r="C85" s="9">
        <f>SUM(C72:C84)</f>
        <v>0</v>
      </c>
      <c r="D85" s="9">
        <f>SUM(D72:D84)</f>
        <v>671914.6</v>
      </c>
      <c r="E85" s="10">
        <f>SUM(E72:E84)</f>
        <v>0</v>
      </c>
      <c r="F85" s="10">
        <f>D85/B85*100</f>
        <v>39.09597227138125</v>
      </c>
      <c r="G85" s="32"/>
    </row>
    <row r="86" spans="1:6" ht="15">
      <c r="A86" s="50"/>
      <c r="B86" s="51"/>
      <c r="C86" s="51"/>
      <c r="D86" s="52"/>
      <c r="E86" s="53"/>
      <c r="F86" s="53"/>
    </row>
    <row r="87" spans="1:4" ht="23.25">
      <c r="A87" s="33" t="s">
        <v>7</v>
      </c>
      <c r="B87" s="34">
        <f>B85-B70</f>
        <v>9155.200000000186</v>
      </c>
      <c r="C87" s="55"/>
      <c r="D87" s="54">
        <f>D85-D70</f>
        <v>-17066.300000000047</v>
      </c>
    </row>
    <row r="88" spans="1:4" ht="24">
      <c r="A88" s="37" t="s">
        <v>8</v>
      </c>
      <c r="B88" s="38">
        <f>B89+B92+B95</f>
        <v>9155.2</v>
      </c>
      <c r="C88" s="38">
        <f>C89+C92+C95</f>
        <v>0</v>
      </c>
      <c r="D88" s="38">
        <f>D89+D92+D95</f>
        <v>-4170</v>
      </c>
    </row>
    <row r="89" spans="1:4" ht="13.5">
      <c r="A89" s="33" t="s">
        <v>9</v>
      </c>
      <c r="B89" s="40">
        <f>B90+B91</f>
        <v>19155.2</v>
      </c>
      <c r="C89" s="56"/>
      <c r="D89" s="41">
        <v>0</v>
      </c>
    </row>
    <row r="90" spans="1:4" ht="24">
      <c r="A90" s="26" t="s">
        <v>10</v>
      </c>
      <c r="B90" s="42">
        <v>19155.2</v>
      </c>
      <c r="C90" s="57"/>
      <c r="D90" s="43">
        <v>0</v>
      </c>
    </row>
    <row r="91" spans="1:4" ht="24">
      <c r="A91" s="26" t="s">
        <v>11</v>
      </c>
      <c r="B91" s="38"/>
      <c r="C91" s="58"/>
      <c r="D91" s="44"/>
    </row>
    <row r="92" spans="1:4" ht="23.25">
      <c r="A92" s="33" t="s">
        <v>55</v>
      </c>
      <c r="B92" s="45">
        <f>B93+B94</f>
        <v>-10000</v>
      </c>
      <c r="C92" s="55"/>
      <c r="D92" s="46">
        <f>D93+D94</f>
        <v>-4170</v>
      </c>
    </row>
    <row r="93" spans="1:10" ht="24">
      <c r="A93" s="26" t="s">
        <v>12</v>
      </c>
      <c r="B93" s="38">
        <v>0</v>
      </c>
      <c r="C93" s="58"/>
      <c r="D93" s="44">
        <v>0</v>
      </c>
      <c r="J93" s="22" t="s">
        <v>100</v>
      </c>
    </row>
    <row r="94" spans="1:4" ht="36">
      <c r="A94" s="26" t="s">
        <v>13</v>
      </c>
      <c r="B94" s="38">
        <v>-10000</v>
      </c>
      <c r="C94" s="58"/>
      <c r="D94" s="44">
        <v>-4170</v>
      </c>
    </row>
    <row r="95" spans="1:4" ht="23.25">
      <c r="A95" s="25" t="s">
        <v>82</v>
      </c>
      <c r="B95" s="34">
        <v>0</v>
      </c>
      <c r="C95" s="58"/>
      <c r="D95" s="47">
        <v>0</v>
      </c>
    </row>
    <row r="96" spans="1:4" ht="23.25">
      <c r="A96" s="33" t="s">
        <v>14</v>
      </c>
      <c r="B96" s="34">
        <f>B87-B88</f>
        <v>1.8553691916167736E-10</v>
      </c>
      <c r="C96" s="59"/>
      <c r="D96" s="47">
        <f>D87-D88</f>
        <v>-12896.300000000047</v>
      </c>
    </row>
    <row r="97" ht="29.25" customHeight="1"/>
    <row r="98" ht="12.75">
      <c r="A98" s="60"/>
    </row>
    <row r="99" ht="27.75" customHeight="1"/>
  </sheetData>
  <sheetProtection/>
  <mergeCells count="5">
    <mergeCell ref="A1:F1"/>
    <mergeCell ref="A2:A5"/>
    <mergeCell ref="B2:B5"/>
    <mergeCell ref="D2:D5"/>
    <mergeCell ref="F2:F5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70">
      <selection activeCell="H75" sqref="H75"/>
    </sheetView>
  </sheetViews>
  <sheetFormatPr defaultColWidth="9.00390625" defaultRowHeight="12.75"/>
  <cols>
    <col min="1" max="1" width="49.50390625" style="48" customWidth="1"/>
    <col min="2" max="2" width="15.375" style="49" customWidth="1"/>
    <col min="3" max="3" width="15.375" style="49" hidden="1" customWidth="1"/>
    <col min="4" max="4" width="17.00390625" style="35" customWidth="1"/>
    <col min="5" max="5" width="13.875" style="36" hidden="1" customWidth="1"/>
    <col min="6" max="6" width="13.625" style="36" customWidth="1"/>
    <col min="7" max="7" width="9.125" style="22" customWidth="1"/>
    <col min="8" max="16384" width="8.875" style="22" customWidth="1"/>
  </cols>
  <sheetData>
    <row r="1" spans="1:6" ht="39" customHeight="1" thickBot="1">
      <c r="A1" s="105" t="s">
        <v>106</v>
      </c>
      <c r="B1" s="105"/>
      <c r="C1" s="105"/>
      <c r="D1" s="105"/>
      <c r="E1" s="105"/>
      <c r="F1" s="105"/>
    </row>
    <row r="2" spans="1:6" ht="12.75" customHeight="1">
      <c r="A2" s="102" t="s">
        <v>15</v>
      </c>
      <c r="B2" s="106" t="s">
        <v>95</v>
      </c>
      <c r="C2" s="1"/>
      <c r="D2" s="109" t="s">
        <v>109</v>
      </c>
      <c r="E2" s="2"/>
      <c r="F2" s="112" t="s">
        <v>0</v>
      </c>
    </row>
    <row r="3" spans="1:6" ht="12.75" customHeight="1">
      <c r="A3" s="103"/>
      <c r="B3" s="107"/>
      <c r="C3" s="3"/>
      <c r="D3" s="110"/>
      <c r="E3" s="4"/>
      <c r="F3" s="113"/>
    </row>
    <row r="4" spans="1:6" ht="12.75">
      <c r="A4" s="103"/>
      <c r="B4" s="107"/>
      <c r="C4" s="3"/>
      <c r="D4" s="110"/>
      <c r="E4" s="4"/>
      <c r="F4" s="113"/>
    </row>
    <row r="5" spans="1:6" ht="26.25" customHeight="1">
      <c r="A5" s="104"/>
      <c r="B5" s="108"/>
      <c r="C5" s="5"/>
      <c r="D5" s="111"/>
      <c r="E5" s="6"/>
      <c r="F5" s="114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B8+B9+B10+B11</f>
        <v>211184</v>
      </c>
      <c r="C7" s="9"/>
      <c r="D7" s="9">
        <f>D8+D9+D10+D11+D12</f>
        <v>119383.5</v>
      </c>
      <c r="E7" s="10"/>
      <c r="F7" s="11">
        <f aca="true" t="shared" si="0" ref="F7:F17">(D7/B7)*100</f>
        <v>56.53056102735056</v>
      </c>
    </row>
    <row r="8" spans="1:6" ht="60" customHeight="1">
      <c r="A8" s="26" t="s">
        <v>50</v>
      </c>
      <c r="B8" s="12">
        <v>209904</v>
      </c>
      <c r="C8" s="12"/>
      <c r="D8" s="12">
        <v>118418.8</v>
      </c>
      <c r="E8" s="13"/>
      <c r="F8" s="13">
        <f t="shared" si="0"/>
        <v>56.4156947938105</v>
      </c>
    </row>
    <row r="9" spans="1:6" ht="93" customHeight="1">
      <c r="A9" s="26" t="s">
        <v>40</v>
      </c>
      <c r="B9" s="12">
        <v>106</v>
      </c>
      <c r="C9" s="12"/>
      <c r="D9" s="12">
        <v>34.7</v>
      </c>
      <c r="E9" s="13"/>
      <c r="F9" s="13">
        <f t="shared" si="0"/>
        <v>32.735849056603776</v>
      </c>
    </row>
    <row r="10" spans="1:6" ht="36.75" customHeight="1">
      <c r="A10" s="26" t="s">
        <v>41</v>
      </c>
      <c r="B10" s="12">
        <v>1074</v>
      </c>
      <c r="C10" s="12"/>
      <c r="D10" s="12">
        <v>1018</v>
      </c>
      <c r="E10" s="13"/>
      <c r="F10" s="13">
        <f t="shared" si="0"/>
        <v>94.78584729981378</v>
      </c>
    </row>
    <row r="11" spans="1:6" ht="72">
      <c r="A11" s="26" t="s">
        <v>58</v>
      </c>
      <c r="B11" s="12">
        <v>100</v>
      </c>
      <c r="C11" s="12"/>
      <c r="D11" s="12">
        <v>6.7</v>
      </c>
      <c r="E11" s="13"/>
      <c r="F11" s="13">
        <f t="shared" si="0"/>
        <v>6.7</v>
      </c>
    </row>
    <row r="12" spans="1:6" ht="59.25" customHeight="1">
      <c r="A12" s="26" t="s">
        <v>97</v>
      </c>
      <c r="B12" s="12"/>
      <c r="C12" s="12"/>
      <c r="D12" s="12">
        <v>-94.7</v>
      </c>
      <c r="E12" s="13"/>
      <c r="F12" s="13"/>
    </row>
    <row r="13" spans="1:6" ht="23.25">
      <c r="A13" s="25" t="s">
        <v>1</v>
      </c>
      <c r="B13" s="14">
        <f>B14+B15+B16+B17</f>
        <v>8307</v>
      </c>
      <c r="C13" s="14"/>
      <c r="D13" s="14">
        <f>D14+D15+D16+D17</f>
        <v>4298.2</v>
      </c>
      <c r="E13" s="15"/>
      <c r="F13" s="15">
        <f t="shared" si="0"/>
        <v>51.74190441796075</v>
      </c>
    </row>
    <row r="14" spans="1:6" ht="48">
      <c r="A14" s="26" t="s">
        <v>2</v>
      </c>
      <c r="B14" s="12">
        <v>2953</v>
      </c>
      <c r="C14" s="12"/>
      <c r="D14" s="12">
        <v>1951.2</v>
      </c>
      <c r="E14" s="13"/>
      <c r="F14" s="13">
        <f t="shared" si="0"/>
        <v>66.07517778530308</v>
      </c>
    </row>
    <row r="15" spans="1:6" ht="74.25" customHeight="1">
      <c r="A15" s="26" t="s">
        <v>3</v>
      </c>
      <c r="B15" s="12">
        <v>21</v>
      </c>
      <c r="C15" s="12"/>
      <c r="D15" s="12">
        <v>14.8</v>
      </c>
      <c r="E15" s="13"/>
      <c r="F15" s="13">
        <f t="shared" si="0"/>
        <v>70.47619047619048</v>
      </c>
    </row>
    <row r="16" spans="1:6" ht="48">
      <c r="A16" s="26" t="s">
        <v>57</v>
      </c>
      <c r="B16" s="12">
        <v>5882</v>
      </c>
      <c r="C16" s="12"/>
      <c r="D16" s="12">
        <v>2703.8</v>
      </c>
      <c r="E16" s="13"/>
      <c r="F16" s="13">
        <f t="shared" si="0"/>
        <v>45.96735804148249</v>
      </c>
    </row>
    <row r="17" spans="1:6" ht="48">
      <c r="A17" s="26" t="s">
        <v>4</v>
      </c>
      <c r="B17" s="12">
        <v>-549</v>
      </c>
      <c r="C17" s="12"/>
      <c r="D17" s="12">
        <v>-371.6</v>
      </c>
      <c r="E17" s="13"/>
      <c r="F17" s="13">
        <f t="shared" si="0"/>
        <v>67.68670309653916</v>
      </c>
    </row>
    <row r="18" spans="1:6" ht="15">
      <c r="A18" s="25" t="s">
        <v>16</v>
      </c>
      <c r="B18" s="9">
        <f>B20+B21+B22+B19</f>
        <v>35133</v>
      </c>
      <c r="C18" s="9"/>
      <c r="D18" s="9">
        <f>D20+D21+D22+D19</f>
        <v>18412.9</v>
      </c>
      <c r="E18" s="10"/>
      <c r="F18" s="11">
        <f>(D18/B18)*100</f>
        <v>52.4091310164233</v>
      </c>
    </row>
    <row r="19" spans="1:6" ht="24">
      <c r="A19" s="26" t="s">
        <v>88</v>
      </c>
      <c r="B19" s="12">
        <v>10972</v>
      </c>
      <c r="C19" s="12"/>
      <c r="D19" s="12">
        <v>8024</v>
      </c>
      <c r="E19" s="10"/>
      <c r="F19" s="18">
        <f>D19/B19*100</f>
        <v>73.13160772876412</v>
      </c>
    </row>
    <row r="20" spans="1:6" ht="24">
      <c r="A20" s="26" t="s">
        <v>26</v>
      </c>
      <c r="B20" s="12">
        <v>23980</v>
      </c>
      <c r="C20" s="12"/>
      <c r="D20" s="12">
        <v>10281.5</v>
      </c>
      <c r="E20" s="13"/>
      <c r="F20" s="13">
        <f>(D20/B20)*100</f>
        <v>42.87531276063386</v>
      </c>
    </row>
    <row r="21" spans="1:6" ht="12.75">
      <c r="A21" s="26" t="s">
        <v>42</v>
      </c>
      <c r="B21" s="12">
        <v>30</v>
      </c>
      <c r="C21" s="12"/>
      <c r="D21" s="12">
        <v>0</v>
      </c>
      <c r="E21" s="13"/>
      <c r="F21" s="13">
        <v>0</v>
      </c>
    </row>
    <row r="22" spans="1:6" ht="25.5" customHeight="1">
      <c r="A22" s="26" t="s">
        <v>60</v>
      </c>
      <c r="B22" s="12">
        <v>151</v>
      </c>
      <c r="C22" s="12"/>
      <c r="D22" s="12">
        <v>107.4</v>
      </c>
      <c r="E22" s="13"/>
      <c r="F22" s="13">
        <f>(D22/B22)*100</f>
        <v>71.12582781456955</v>
      </c>
    </row>
    <row r="23" spans="1:6" ht="15">
      <c r="A23" s="25" t="s">
        <v>17</v>
      </c>
      <c r="B23" s="9">
        <f>B24+B26+B25</f>
        <v>26534</v>
      </c>
      <c r="C23" s="9"/>
      <c r="D23" s="9">
        <f>D24+D26+D25</f>
        <v>8774.5</v>
      </c>
      <c r="E23" s="10"/>
      <c r="F23" s="10">
        <f>(D23/B23)*100</f>
        <v>33.0688927413884</v>
      </c>
    </row>
    <row r="24" spans="1:6" ht="15" customHeight="1">
      <c r="A24" s="26" t="s">
        <v>61</v>
      </c>
      <c r="B24" s="12">
        <v>3325</v>
      </c>
      <c r="C24" s="12"/>
      <c r="D24" s="12">
        <v>983.1</v>
      </c>
      <c r="E24" s="13"/>
      <c r="F24" s="13">
        <f>(D24/B24)*100</f>
        <v>29.566917293233086</v>
      </c>
    </row>
    <row r="25" spans="1:6" ht="12.75">
      <c r="A25" s="26" t="s">
        <v>5</v>
      </c>
      <c r="B25" s="12">
        <v>1428</v>
      </c>
      <c r="C25" s="12"/>
      <c r="D25" s="12">
        <v>337.3</v>
      </c>
      <c r="E25" s="13"/>
      <c r="F25" s="13">
        <f>(D25/B25)*100</f>
        <v>23.620448179271712</v>
      </c>
    </row>
    <row r="26" spans="1:6" ht="13.5" customHeight="1">
      <c r="A26" s="27" t="s">
        <v>18</v>
      </c>
      <c r="B26" s="12">
        <v>21781</v>
      </c>
      <c r="C26" s="12"/>
      <c r="D26" s="12">
        <v>7454.1</v>
      </c>
      <c r="E26" s="13"/>
      <c r="F26" s="13">
        <f>(D26/B26)*100</f>
        <v>34.22294660483908</v>
      </c>
    </row>
    <row r="27" spans="1:6" ht="15">
      <c r="A27" s="25" t="s">
        <v>19</v>
      </c>
      <c r="B27" s="9">
        <f>B28+B30+B29</f>
        <v>10090</v>
      </c>
      <c r="C27" s="9">
        <f>C28+C30</f>
        <v>0</v>
      </c>
      <c r="D27" s="9">
        <f>D28+D30+D29</f>
        <v>5461.9</v>
      </c>
      <c r="E27" s="10">
        <f>E28+E30</f>
        <v>0</v>
      </c>
      <c r="F27" s="10">
        <f>F28</f>
        <v>56.876006441223836</v>
      </c>
    </row>
    <row r="28" spans="1:6" ht="42" customHeight="1">
      <c r="A28" s="28" t="s">
        <v>62</v>
      </c>
      <c r="B28" s="12">
        <v>6210</v>
      </c>
      <c r="C28" s="12"/>
      <c r="D28" s="12">
        <v>3532</v>
      </c>
      <c r="E28" s="13"/>
      <c r="F28" s="13">
        <f>(D28/B28)*100</f>
        <v>56.876006441223836</v>
      </c>
    </row>
    <row r="29" spans="1:6" ht="59.25" customHeight="1">
      <c r="A29" s="26" t="s">
        <v>98</v>
      </c>
      <c r="B29" s="12">
        <v>7</v>
      </c>
      <c r="C29" s="12"/>
      <c r="D29" s="12">
        <v>2</v>
      </c>
      <c r="E29" s="13"/>
      <c r="F29" s="13">
        <f>(D29/B29)*100</f>
        <v>28.57142857142857</v>
      </c>
    </row>
    <row r="30" spans="1:6" ht="48.75" customHeight="1">
      <c r="A30" s="28" t="s">
        <v>85</v>
      </c>
      <c r="B30" s="12">
        <v>3873</v>
      </c>
      <c r="C30" s="12"/>
      <c r="D30" s="12">
        <v>1927.9</v>
      </c>
      <c r="E30" s="13"/>
      <c r="F30" s="13">
        <f>(D30/B30)*100</f>
        <v>49.77794990963078</v>
      </c>
    </row>
    <row r="31" spans="1:6" ht="24" customHeight="1" hidden="1">
      <c r="A31" s="29" t="s">
        <v>83</v>
      </c>
      <c r="B31" s="14">
        <f>B32</f>
        <v>0</v>
      </c>
      <c r="C31" s="14"/>
      <c r="D31" s="14">
        <f>D32</f>
        <v>0</v>
      </c>
      <c r="E31" s="15"/>
      <c r="F31" s="15"/>
    </row>
    <row r="32" spans="1:6" ht="37.5" customHeight="1" hidden="1">
      <c r="A32" s="27" t="s">
        <v>84</v>
      </c>
      <c r="B32" s="12">
        <v>0</v>
      </c>
      <c r="C32" s="12"/>
      <c r="D32" s="12">
        <v>0</v>
      </c>
      <c r="E32" s="13"/>
      <c r="F32" s="13"/>
    </row>
    <row r="33" spans="1:6" ht="24">
      <c r="A33" s="25" t="s">
        <v>27</v>
      </c>
      <c r="B33" s="9">
        <f>B34+B35+B36</f>
        <v>24750</v>
      </c>
      <c r="C33" s="9"/>
      <c r="D33" s="9">
        <f>D34+D35+D36</f>
        <v>12578</v>
      </c>
      <c r="E33" s="10"/>
      <c r="F33" s="10">
        <f>(D33/B33)*100</f>
        <v>50.82020202020202</v>
      </c>
    </row>
    <row r="34" spans="1:6" ht="69.75" customHeight="1">
      <c r="A34" s="26" t="s">
        <v>43</v>
      </c>
      <c r="B34" s="12">
        <v>23815</v>
      </c>
      <c r="C34" s="12"/>
      <c r="D34" s="12">
        <v>11852.7</v>
      </c>
      <c r="E34" s="13"/>
      <c r="F34" s="13">
        <f>(D34/B34)*100</f>
        <v>49.76989292462734</v>
      </c>
    </row>
    <row r="35" spans="1:6" ht="24.75" customHeight="1" hidden="1">
      <c r="A35" s="27" t="s">
        <v>64</v>
      </c>
      <c r="B35" s="12">
        <v>0</v>
      </c>
      <c r="C35" s="12"/>
      <c r="D35" s="12">
        <v>0</v>
      </c>
      <c r="E35" s="13"/>
      <c r="F35" s="13">
        <v>0</v>
      </c>
    </row>
    <row r="36" spans="1:6" ht="69" customHeight="1">
      <c r="A36" s="26" t="s">
        <v>65</v>
      </c>
      <c r="B36" s="12">
        <v>935</v>
      </c>
      <c r="C36" s="12"/>
      <c r="D36" s="12">
        <v>725.3</v>
      </c>
      <c r="E36" s="13"/>
      <c r="F36" s="13">
        <f>D36/B36*100</f>
        <v>77.57219251336898</v>
      </c>
    </row>
    <row r="37" spans="1:6" ht="15">
      <c r="A37" s="25" t="s">
        <v>28</v>
      </c>
      <c r="B37" s="9">
        <f>B38</f>
        <v>1855</v>
      </c>
      <c r="C37" s="9"/>
      <c r="D37" s="9">
        <f>D38</f>
        <v>1122.8</v>
      </c>
      <c r="E37" s="10"/>
      <c r="F37" s="10">
        <f>(D37/B37)*100</f>
        <v>60.52830188679245</v>
      </c>
    </row>
    <row r="38" spans="1:6" ht="12.75" customHeight="1">
      <c r="A38" s="26" t="s">
        <v>49</v>
      </c>
      <c r="B38" s="12">
        <v>1855</v>
      </c>
      <c r="C38" s="12"/>
      <c r="D38" s="12">
        <v>1122.8</v>
      </c>
      <c r="E38" s="13"/>
      <c r="F38" s="13">
        <f>(D38/B38)*100</f>
        <v>60.52830188679245</v>
      </c>
    </row>
    <row r="39" spans="1:6" ht="24">
      <c r="A39" s="25" t="s">
        <v>44</v>
      </c>
      <c r="B39" s="9">
        <f>B40+B41</f>
        <v>10138</v>
      </c>
      <c r="C39" s="9"/>
      <c r="D39" s="9">
        <f>D40+D41</f>
        <v>18824.600000000002</v>
      </c>
      <c r="E39" s="10"/>
      <c r="F39" s="10">
        <f>D39/B39*100</f>
        <v>185.68356677845733</v>
      </c>
    </row>
    <row r="40" spans="1:6" ht="18" customHeight="1">
      <c r="A40" s="27" t="s">
        <v>66</v>
      </c>
      <c r="B40" s="17">
        <v>27</v>
      </c>
      <c r="C40" s="17"/>
      <c r="D40" s="17">
        <v>11.2</v>
      </c>
      <c r="E40" s="18"/>
      <c r="F40" s="18">
        <f>D40/B40*100</f>
        <v>41.48148148148148</v>
      </c>
    </row>
    <row r="41" spans="1:6" ht="15" customHeight="1">
      <c r="A41" s="26" t="s">
        <v>67</v>
      </c>
      <c r="B41" s="17">
        <v>10111</v>
      </c>
      <c r="C41" s="17"/>
      <c r="D41" s="17">
        <v>18813.4</v>
      </c>
      <c r="E41" s="18"/>
      <c r="F41" s="18">
        <f>D41/B41*100</f>
        <v>186.0686381169024</v>
      </c>
    </row>
    <row r="42" spans="1:6" ht="24">
      <c r="A42" s="25" t="s">
        <v>35</v>
      </c>
      <c r="B42" s="9">
        <f>B43+B44+B45</f>
        <v>891</v>
      </c>
      <c r="C42" s="9"/>
      <c r="D42" s="9">
        <f>D43+D44+D45</f>
        <v>709.7</v>
      </c>
      <c r="E42" s="10"/>
      <c r="F42" s="10">
        <f>(D42/B42)*100</f>
        <v>79.652076318743</v>
      </c>
    </row>
    <row r="43" spans="1:6" ht="21" customHeight="1">
      <c r="A43" s="26" t="s">
        <v>68</v>
      </c>
      <c r="B43" s="17">
        <v>84</v>
      </c>
      <c r="C43" s="17"/>
      <c r="D43" s="17">
        <v>46.4</v>
      </c>
      <c r="E43" s="18"/>
      <c r="F43" s="18">
        <f>D43/B43*100</f>
        <v>55.23809523809524</v>
      </c>
    </row>
    <row r="44" spans="1:6" ht="74.25" customHeight="1">
      <c r="A44" s="30" t="s">
        <v>69</v>
      </c>
      <c r="B44" s="17">
        <v>227</v>
      </c>
      <c r="C44" s="17"/>
      <c r="D44" s="17">
        <v>85.8</v>
      </c>
      <c r="E44" s="18"/>
      <c r="F44" s="18">
        <f>D44/B44*100</f>
        <v>37.79735682819383</v>
      </c>
    </row>
    <row r="45" spans="1:6" ht="30" customHeight="1">
      <c r="A45" s="26" t="s">
        <v>70</v>
      </c>
      <c r="B45" s="17">
        <v>580</v>
      </c>
      <c r="C45" s="17"/>
      <c r="D45" s="17">
        <v>577.5</v>
      </c>
      <c r="E45" s="18"/>
      <c r="F45" s="18">
        <f>D45/B45*100</f>
        <v>99.56896551724138</v>
      </c>
    </row>
    <row r="46" spans="1:6" ht="15">
      <c r="A46" s="25" t="s">
        <v>36</v>
      </c>
      <c r="B46" s="9">
        <f>SUM(B47:B57)</f>
        <v>6184</v>
      </c>
      <c r="C46" s="9"/>
      <c r="D46" s="9">
        <f>SUM(D47:D57)</f>
        <v>4165</v>
      </c>
      <c r="E46" s="10"/>
      <c r="F46" s="10">
        <f>(D46/B46)*100</f>
        <v>67.35122897800775</v>
      </c>
    </row>
    <row r="47" spans="1:6" ht="33.75" customHeight="1">
      <c r="A47" s="27" t="s">
        <v>71</v>
      </c>
      <c r="B47" s="17">
        <v>100</v>
      </c>
      <c r="C47" s="17"/>
      <c r="D47" s="17">
        <v>40.6</v>
      </c>
      <c r="E47" s="19">
        <v>51</v>
      </c>
      <c r="F47" s="18">
        <f>(D47/B47)*100</f>
        <v>40.6</v>
      </c>
    </row>
    <row r="48" spans="1:6" ht="51" customHeight="1" hidden="1">
      <c r="A48" s="26" t="s">
        <v>72</v>
      </c>
      <c r="B48" s="17">
        <v>0</v>
      </c>
      <c r="C48" s="17"/>
      <c r="D48" s="17">
        <v>0</v>
      </c>
      <c r="E48" s="19">
        <v>22</v>
      </c>
      <c r="F48" s="18">
        <v>0</v>
      </c>
    </row>
    <row r="49" spans="1:6" ht="48" customHeight="1">
      <c r="A49" s="26" t="s">
        <v>6</v>
      </c>
      <c r="B49" s="17">
        <v>576</v>
      </c>
      <c r="C49" s="17"/>
      <c r="D49" s="17">
        <v>244.5</v>
      </c>
      <c r="E49" s="19">
        <v>71</v>
      </c>
      <c r="F49" s="18">
        <f>(D49/B49)*100</f>
        <v>42.44791666666667</v>
      </c>
    </row>
    <row r="50" spans="1:6" ht="24" customHeight="1" hidden="1">
      <c r="A50" s="26" t="s">
        <v>52</v>
      </c>
      <c r="B50" s="17">
        <v>0</v>
      </c>
      <c r="C50" s="17"/>
      <c r="D50" s="17">
        <v>0</v>
      </c>
      <c r="E50" s="19">
        <v>0</v>
      </c>
      <c r="F50" s="18">
        <v>0</v>
      </c>
    </row>
    <row r="51" spans="1:6" ht="99" customHeight="1">
      <c r="A51" s="26" t="s">
        <v>73</v>
      </c>
      <c r="B51" s="17">
        <v>122</v>
      </c>
      <c r="C51" s="17"/>
      <c r="D51" s="17">
        <v>84</v>
      </c>
      <c r="E51" s="19">
        <v>121.2</v>
      </c>
      <c r="F51" s="18">
        <f aca="true" t="shared" si="1" ref="F51:F67">D51/B51*100</f>
        <v>68.85245901639344</v>
      </c>
    </row>
    <row r="52" spans="1:6" ht="68.25" customHeight="1">
      <c r="A52" s="26" t="s">
        <v>99</v>
      </c>
      <c r="B52" s="17">
        <v>1002</v>
      </c>
      <c r="C52" s="17"/>
      <c r="D52" s="17">
        <v>580.4</v>
      </c>
      <c r="E52" s="19">
        <v>887.3</v>
      </c>
      <c r="F52" s="18">
        <f t="shared" si="1"/>
        <v>57.924151696606785</v>
      </c>
    </row>
    <row r="53" spans="1:6" ht="27" customHeight="1">
      <c r="A53" s="26" t="s">
        <v>74</v>
      </c>
      <c r="B53" s="17">
        <v>50</v>
      </c>
      <c r="C53" s="17"/>
      <c r="D53" s="17">
        <v>37.5</v>
      </c>
      <c r="E53" s="19">
        <v>347.5</v>
      </c>
      <c r="F53" s="18">
        <f t="shared" si="1"/>
        <v>75</v>
      </c>
    </row>
    <row r="54" spans="1:6" ht="54" customHeight="1">
      <c r="A54" s="27" t="s">
        <v>75</v>
      </c>
      <c r="B54" s="17">
        <v>2248</v>
      </c>
      <c r="C54" s="17"/>
      <c r="D54" s="17">
        <v>2136.7</v>
      </c>
      <c r="E54" s="19">
        <v>87.6</v>
      </c>
      <c r="F54" s="18" t="s">
        <v>105</v>
      </c>
    </row>
    <row r="55" spans="1:6" ht="60" customHeight="1">
      <c r="A55" s="26" t="s">
        <v>59</v>
      </c>
      <c r="B55" s="17">
        <v>37</v>
      </c>
      <c r="C55" s="17"/>
      <c r="D55" s="17">
        <v>32.4</v>
      </c>
      <c r="E55" s="19">
        <v>221.8</v>
      </c>
      <c r="F55" s="18">
        <f t="shared" si="1"/>
        <v>87.56756756756756</v>
      </c>
    </row>
    <row r="56" spans="1:6" ht="42" customHeight="1">
      <c r="A56" s="26" t="s">
        <v>76</v>
      </c>
      <c r="B56" s="17">
        <v>125</v>
      </c>
      <c r="C56" s="17"/>
      <c r="D56" s="17">
        <v>64</v>
      </c>
      <c r="E56" s="19">
        <v>68.4</v>
      </c>
      <c r="F56" s="18">
        <f t="shared" si="1"/>
        <v>51.2</v>
      </c>
    </row>
    <row r="57" spans="1:6" ht="24.75" customHeight="1">
      <c r="A57" s="26" t="s">
        <v>77</v>
      </c>
      <c r="B57" s="17">
        <v>1924</v>
      </c>
      <c r="C57" s="17"/>
      <c r="D57" s="17">
        <v>944.9</v>
      </c>
      <c r="E57" s="17">
        <v>3536.16</v>
      </c>
      <c r="F57" s="18">
        <f t="shared" si="1"/>
        <v>49.11122661122661</v>
      </c>
    </row>
    <row r="58" spans="1:6" ht="18" customHeight="1">
      <c r="A58" s="25" t="s">
        <v>78</v>
      </c>
      <c r="B58" s="9">
        <v>514</v>
      </c>
      <c r="C58" s="9"/>
      <c r="D58" s="9">
        <v>299.8</v>
      </c>
      <c r="E58" s="10"/>
      <c r="F58" s="11">
        <f t="shared" si="1"/>
        <v>58.32684824902724</v>
      </c>
    </row>
    <row r="59" spans="1:6" ht="15">
      <c r="A59" s="25" t="s">
        <v>51</v>
      </c>
      <c r="B59" s="9">
        <f>B7+B13+B18+B23+B27+B33+B37+B39+B42+B46+B58+B31</f>
        <v>335580</v>
      </c>
      <c r="C59" s="9"/>
      <c r="D59" s="9">
        <f>D7+D13+D18+D23+D27+D33+D37+D39+D42+D46+D58</f>
        <v>194030.9</v>
      </c>
      <c r="E59" s="10"/>
      <c r="F59" s="10">
        <f t="shared" si="1"/>
        <v>57.819566124322066</v>
      </c>
    </row>
    <row r="60" spans="1:6" ht="15">
      <c r="A60" s="25" t="s">
        <v>32</v>
      </c>
      <c r="B60" s="9">
        <f>B61+B67+B68+B69</f>
        <v>1668461.5999999999</v>
      </c>
      <c r="C60" s="9">
        <f>C61+C67+C68+C69</f>
        <v>0</v>
      </c>
      <c r="D60" s="9">
        <f>D61+D67+D68+D69</f>
        <v>688802.2000000001</v>
      </c>
      <c r="E60" s="10"/>
      <c r="F60" s="10">
        <f t="shared" si="1"/>
        <v>41.28367113753173</v>
      </c>
    </row>
    <row r="61" spans="1:6" ht="24.75" customHeight="1">
      <c r="A61" s="31" t="s">
        <v>79</v>
      </c>
      <c r="B61" s="9">
        <f>B63+B64+B65+B66</f>
        <v>1666986.2</v>
      </c>
      <c r="C61" s="9">
        <f>C63+C64+C65+C66</f>
        <v>0</v>
      </c>
      <c r="D61" s="9">
        <f>D63+D64+D65+D66</f>
        <v>696083.3</v>
      </c>
      <c r="E61" s="10"/>
      <c r="F61" s="10">
        <f t="shared" si="1"/>
        <v>41.75699234942677</v>
      </c>
    </row>
    <row r="62" spans="1:6" ht="24.75" customHeight="1">
      <c r="A62" s="26" t="s">
        <v>80</v>
      </c>
      <c r="B62" s="9">
        <f>B63</f>
        <v>440344</v>
      </c>
      <c r="C62" s="9">
        <f>C63</f>
        <v>0</v>
      </c>
      <c r="D62" s="9">
        <f>D63</f>
        <v>203584.5</v>
      </c>
      <c r="E62" s="20">
        <f>E63</f>
        <v>0</v>
      </c>
      <c r="F62" s="20">
        <f>F63</f>
        <v>46.233058699562164</v>
      </c>
    </row>
    <row r="63" spans="1:6" ht="21.75" customHeight="1">
      <c r="A63" s="26" t="s">
        <v>86</v>
      </c>
      <c r="B63" s="16">
        <v>440344</v>
      </c>
      <c r="C63" s="16"/>
      <c r="D63" s="16">
        <v>203584.5</v>
      </c>
      <c r="E63" s="21"/>
      <c r="F63" s="21">
        <f t="shared" si="1"/>
        <v>46.233058699562164</v>
      </c>
    </row>
    <row r="64" spans="1:6" ht="28.5" customHeight="1">
      <c r="A64" s="26" t="s">
        <v>53</v>
      </c>
      <c r="B64" s="16">
        <v>305352.9</v>
      </c>
      <c r="C64" s="16"/>
      <c r="D64" s="16">
        <v>32881.2</v>
      </c>
      <c r="E64" s="21"/>
      <c r="F64" s="21">
        <f t="shared" si="1"/>
        <v>10.76826190286714</v>
      </c>
    </row>
    <row r="65" spans="1:6" ht="21.75" customHeight="1">
      <c r="A65" s="26" t="s">
        <v>81</v>
      </c>
      <c r="B65" s="16">
        <v>910815.5</v>
      </c>
      <c r="C65" s="16"/>
      <c r="D65" s="16">
        <v>454166.8</v>
      </c>
      <c r="E65" s="21"/>
      <c r="F65" s="21">
        <f t="shared" si="1"/>
        <v>49.86375396553967</v>
      </c>
    </row>
    <row r="66" spans="1:6" ht="15">
      <c r="A66" s="26" t="s">
        <v>34</v>
      </c>
      <c r="B66" s="16">
        <v>10473.8</v>
      </c>
      <c r="C66" s="16"/>
      <c r="D66" s="16">
        <v>5450.8</v>
      </c>
      <c r="E66" s="21"/>
      <c r="F66" s="21">
        <f t="shared" si="1"/>
        <v>52.04223872901908</v>
      </c>
    </row>
    <row r="67" spans="1:6" ht="15">
      <c r="A67" s="26" t="s">
        <v>87</v>
      </c>
      <c r="B67" s="16">
        <v>1475.4</v>
      </c>
      <c r="C67" s="16"/>
      <c r="D67" s="16">
        <v>417.5</v>
      </c>
      <c r="E67" s="21"/>
      <c r="F67" s="21">
        <f t="shared" si="1"/>
        <v>28.29741087162803</v>
      </c>
    </row>
    <row r="68" spans="1:6" ht="59.25" customHeight="1">
      <c r="A68" s="26" t="s">
        <v>54</v>
      </c>
      <c r="B68" s="16"/>
      <c r="C68" s="16"/>
      <c r="D68" s="16"/>
      <c r="E68" s="21"/>
      <c r="F68" s="21"/>
    </row>
    <row r="69" spans="1:6" ht="35.25" customHeight="1">
      <c r="A69" s="26" t="s">
        <v>56</v>
      </c>
      <c r="B69" s="16"/>
      <c r="C69" s="16"/>
      <c r="D69" s="16">
        <v>-7698.6</v>
      </c>
      <c r="E69" s="21"/>
      <c r="F69" s="21"/>
    </row>
    <row r="70" spans="1:6" ht="15">
      <c r="A70" s="25" t="s">
        <v>20</v>
      </c>
      <c r="B70" s="9">
        <f>B59+B60</f>
        <v>2004041.5999999999</v>
      </c>
      <c r="C70" s="9"/>
      <c r="D70" s="9">
        <f>D59+D60</f>
        <v>882833.1000000001</v>
      </c>
      <c r="E70" s="10"/>
      <c r="F70" s="10">
        <f>D70/B70*100</f>
        <v>44.05263343834779</v>
      </c>
    </row>
    <row r="71" spans="1:6" ht="15">
      <c r="A71" s="25" t="s">
        <v>21</v>
      </c>
      <c r="B71" s="9"/>
      <c r="C71" s="9"/>
      <c r="D71" s="9"/>
      <c r="E71" s="10"/>
      <c r="F71" s="10"/>
    </row>
    <row r="72" spans="1:6" ht="13.5">
      <c r="A72" s="26" t="s">
        <v>29</v>
      </c>
      <c r="B72" s="17">
        <v>73527.2</v>
      </c>
      <c r="C72" s="17"/>
      <c r="D72" s="17">
        <v>35844</v>
      </c>
      <c r="E72" s="18"/>
      <c r="F72" s="18">
        <f>(D72/B72)*100</f>
        <v>48.74930637913589</v>
      </c>
    </row>
    <row r="73" spans="1:6" ht="13.5">
      <c r="A73" s="26" t="s">
        <v>33</v>
      </c>
      <c r="B73" s="17">
        <v>253.9</v>
      </c>
      <c r="C73" s="17"/>
      <c r="D73" s="17">
        <v>89.5</v>
      </c>
      <c r="E73" s="18"/>
      <c r="F73" s="18">
        <f>D73/B73*100</f>
        <v>35.25009846396219</v>
      </c>
    </row>
    <row r="74" spans="1:6" ht="13.5">
      <c r="A74" s="26" t="s">
        <v>30</v>
      </c>
      <c r="B74" s="17">
        <v>11659.9</v>
      </c>
      <c r="C74" s="17"/>
      <c r="D74" s="17">
        <v>5608</v>
      </c>
      <c r="E74" s="18"/>
      <c r="F74" s="18">
        <f aca="true" t="shared" si="2" ref="F74:F84">(D74/B74)*100</f>
        <v>48.09646737965163</v>
      </c>
    </row>
    <row r="75" spans="1:6" ht="13.5">
      <c r="A75" s="26" t="s">
        <v>31</v>
      </c>
      <c r="B75" s="17">
        <v>146199.1</v>
      </c>
      <c r="C75" s="17"/>
      <c r="D75" s="17">
        <v>65312.4</v>
      </c>
      <c r="E75" s="18"/>
      <c r="F75" s="18">
        <f t="shared" si="2"/>
        <v>44.67359922188303</v>
      </c>
    </row>
    <row r="76" spans="1:6" ht="13.5">
      <c r="A76" s="26" t="s">
        <v>39</v>
      </c>
      <c r="B76" s="17">
        <v>153707.1</v>
      </c>
      <c r="C76" s="17"/>
      <c r="D76" s="17">
        <v>27046</v>
      </c>
      <c r="E76" s="18"/>
      <c r="F76" s="18">
        <f t="shared" si="2"/>
        <v>17.59580396741595</v>
      </c>
    </row>
    <row r="77" spans="1:6" ht="13.5">
      <c r="A77" s="26" t="s">
        <v>22</v>
      </c>
      <c r="B77" s="17">
        <v>1018949.5</v>
      </c>
      <c r="C77" s="17"/>
      <c r="D77" s="17">
        <v>434015.5</v>
      </c>
      <c r="E77" s="18"/>
      <c r="F77" s="18">
        <f t="shared" si="2"/>
        <v>42.59440727926163</v>
      </c>
    </row>
    <row r="78" spans="1:6" ht="13.5">
      <c r="A78" s="26" t="s">
        <v>38</v>
      </c>
      <c r="B78" s="17">
        <v>89233.2</v>
      </c>
      <c r="C78" s="17"/>
      <c r="D78" s="17">
        <v>46880.3</v>
      </c>
      <c r="E78" s="18"/>
      <c r="F78" s="18">
        <f t="shared" si="2"/>
        <v>52.53683606550029</v>
      </c>
    </row>
    <row r="79" spans="1:6" ht="13.5" hidden="1">
      <c r="A79" s="26" t="s">
        <v>37</v>
      </c>
      <c r="B79" s="17"/>
      <c r="C79" s="17"/>
      <c r="D79" s="17"/>
      <c r="E79" s="18"/>
      <c r="F79" s="18"/>
    </row>
    <row r="80" spans="1:6" ht="13.5" hidden="1">
      <c r="A80" s="26" t="s">
        <v>37</v>
      </c>
      <c r="B80" s="17">
        <v>0</v>
      </c>
      <c r="C80" s="17"/>
      <c r="D80" s="17">
        <v>0</v>
      </c>
      <c r="E80" s="18"/>
      <c r="F80" s="18"/>
    </row>
    <row r="81" spans="1:6" ht="13.5">
      <c r="A81" s="26" t="s">
        <v>23</v>
      </c>
      <c r="B81" s="17">
        <v>476048.4</v>
      </c>
      <c r="C81" s="17"/>
      <c r="D81" s="17">
        <v>218524.2</v>
      </c>
      <c r="E81" s="18"/>
      <c r="F81" s="18">
        <f t="shared" si="2"/>
        <v>45.903777851159674</v>
      </c>
    </row>
    <row r="82" spans="1:6" ht="13.5">
      <c r="A82" s="26" t="s">
        <v>46</v>
      </c>
      <c r="B82" s="17">
        <v>33927.8</v>
      </c>
      <c r="C82" s="17"/>
      <c r="D82" s="17">
        <v>17350.6</v>
      </c>
      <c r="E82" s="18"/>
      <c r="F82" s="18">
        <f t="shared" si="2"/>
        <v>51.13977328326622</v>
      </c>
    </row>
    <row r="83" spans="1:6" ht="13.5">
      <c r="A83" s="26" t="s">
        <v>47</v>
      </c>
      <c r="B83" s="17">
        <v>9664.7</v>
      </c>
      <c r="C83" s="17"/>
      <c r="D83" s="17">
        <v>4427.5</v>
      </c>
      <c r="E83" s="18"/>
      <c r="F83" s="18">
        <f t="shared" si="2"/>
        <v>45.81104431591255</v>
      </c>
    </row>
    <row r="84" spans="1:6" ht="13.5">
      <c r="A84" s="26" t="s">
        <v>48</v>
      </c>
      <c r="B84" s="17">
        <v>26</v>
      </c>
      <c r="C84" s="17"/>
      <c r="D84" s="17">
        <v>11.5</v>
      </c>
      <c r="E84" s="18"/>
      <c r="F84" s="18">
        <f t="shared" si="2"/>
        <v>44.230769230769226</v>
      </c>
    </row>
    <row r="85" spans="1:7" ht="15">
      <c r="A85" s="25" t="s">
        <v>24</v>
      </c>
      <c r="B85" s="9">
        <f>SUM(B72:B84)</f>
        <v>2013196.7999999998</v>
      </c>
      <c r="C85" s="9">
        <f>SUM(C72:C84)</f>
        <v>0</v>
      </c>
      <c r="D85" s="9">
        <f>SUM(D72:D84)</f>
        <v>855109.5000000001</v>
      </c>
      <c r="E85" s="10">
        <f>SUM(E72:E84)</f>
        <v>0</v>
      </c>
      <c r="F85" s="10">
        <f>D85/B85*100</f>
        <v>42.475206596791736</v>
      </c>
      <c r="G85" s="32"/>
    </row>
    <row r="86" spans="1:6" ht="15">
      <c r="A86" s="50"/>
      <c r="B86" s="51"/>
      <c r="C86" s="51"/>
      <c r="D86" s="52"/>
      <c r="E86" s="53"/>
      <c r="F86" s="53"/>
    </row>
    <row r="87" spans="1:4" ht="23.25">
      <c r="A87" s="33" t="s">
        <v>7</v>
      </c>
      <c r="B87" s="34">
        <f>B85-B70</f>
        <v>9155.199999999953</v>
      </c>
      <c r="C87" s="55"/>
      <c r="D87" s="54">
        <f>D85-D70</f>
        <v>-27723.599999999977</v>
      </c>
    </row>
    <row r="88" spans="1:4" ht="24">
      <c r="A88" s="37" t="s">
        <v>8</v>
      </c>
      <c r="B88" s="38">
        <f>B89+B92+B95</f>
        <v>9155.2</v>
      </c>
      <c r="C88" s="38">
        <f>C89+C92+C95</f>
        <v>0</v>
      </c>
      <c r="D88" s="38">
        <f>D89+D92+D95</f>
        <v>-5004</v>
      </c>
    </row>
    <row r="89" spans="1:4" ht="13.5">
      <c r="A89" s="33" t="s">
        <v>9</v>
      </c>
      <c r="B89" s="40">
        <f>B90+B91</f>
        <v>19155.2</v>
      </c>
      <c r="C89" s="56"/>
      <c r="D89" s="41">
        <v>0</v>
      </c>
    </row>
    <row r="90" spans="1:4" ht="24">
      <c r="A90" s="26" t="s">
        <v>10</v>
      </c>
      <c r="B90" s="42">
        <v>19155.2</v>
      </c>
      <c r="C90" s="57"/>
      <c r="D90" s="43">
        <v>0</v>
      </c>
    </row>
    <row r="91" spans="1:4" ht="24">
      <c r="A91" s="26" t="s">
        <v>11</v>
      </c>
      <c r="B91" s="38"/>
      <c r="C91" s="58"/>
      <c r="D91" s="44"/>
    </row>
    <row r="92" spans="1:4" ht="23.25">
      <c r="A92" s="33" t="s">
        <v>55</v>
      </c>
      <c r="B92" s="45">
        <f>B93+B94</f>
        <v>-10000</v>
      </c>
      <c r="C92" s="55"/>
      <c r="D92" s="46">
        <f>D93+D94</f>
        <v>-5004</v>
      </c>
    </row>
    <row r="93" spans="1:10" ht="24">
      <c r="A93" s="26" t="s">
        <v>12</v>
      </c>
      <c r="B93" s="38">
        <v>0</v>
      </c>
      <c r="C93" s="58"/>
      <c r="D93" s="44">
        <v>0</v>
      </c>
      <c r="J93" s="22" t="s">
        <v>100</v>
      </c>
    </row>
    <row r="94" spans="1:4" ht="36">
      <c r="A94" s="26" t="s">
        <v>13</v>
      </c>
      <c r="B94" s="38">
        <v>-10000</v>
      </c>
      <c r="C94" s="58"/>
      <c r="D94" s="44">
        <v>-5004</v>
      </c>
    </row>
    <row r="95" spans="1:4" ht="23.25">
      <c r="A95" s="25" t="s">
        <v>82</v>
      </c>
      <c r="B95" s="34">
        <v>0</v>
      </c>
      <c r="C95" s="58"/>
      <c r="D95" s="47">
        <v>0</v>
      </c>
    </row>
    <row r="96" spans="1:4" ht="23.25">
      <c r="A96" s="33" t="s">
        <v>14</v>
      </c>
      <c r="B96" s="34">
        <f>B87-B88</f>
        <v>-4.729372449219227E-11</v>
      </c>
      <c r="C96" s="59"/>
      <c r="D96" s="47">
        <f>D87-D88</f>
        <v>-22719.599999999977</v>
      </c>
    </row>
    <row r="97" ht="29.25" customHeight="1"/>
    <row r="98" ht="12.75">
      <c r="A98" s="60"/>
    </row>
    <row r="99" ht="27.75" customHeight="1"/>
  </sheetData>
  <sheetProtection/>
  <mergeCells count="5">
    <mergeCell ref="A1:F1"/>
    <mergeCell ref="A2:A5"/>
    <mergeCell ref="B2:B5"/>
    <mergeCell ref="D2:D5"/>
    <mergeCell ref="F2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H75" sqref="H75"/>
    </sheetView>
  </sheetViews>
  <sheetFormatPr defaultColWidth="9.00390625" defaultRowHeight="12.75"/>
  <cols>
    <col min="1" max="1" width="49.50390625" style="48" customWidth="1"/>
    <col min="2" max="2" width="15.375" style="49" customWidth="1"/>
    <col min="3" max="3" width="15.375" style="49" hidden="1" customWidth="1"/>
    <col min="4" max="4" width="17.00390625" style="35" customWidth="1"/>
    <col min="5" max="5" width="13.875" style="36" hidden="1" customWidth="1"/>
    <col min="6" max="6" width="13.625" style="36" customWidth="1"/>
    <col min="7" max="7" width="9.125" style="22" customWidth="1"/>
    <col min="8" max="16384" width="8.875" style="22" customWidth="1"/>
  </cols>
  <sheetData>
    <row r="1" spans="1:6" ht="39" customHeight="1" thickBot="1">
      <c r="A1" s="105" t="s">
        <v>108</v>
      </c>
      <c r="B1" s="105"/>
      <c r="C1" s="105"/>
      <c r="D1" s="105"/>
      <c r="E1" s="105"/>
      <c r="F1" s="105"/>
    </row>
    <row r="2" spans="1:6" ht="12.75" customHeight="1">
      <c r="A2" s="102" t="s">
        <v>15</v>
      </c>
      <c r="B2" s="106" t="s">
        <v>95</v>
      </c>
      <c r="C2" s="1"/>
      <c r="D2" s="109" t="s">
        <v>107</v>
      </c>
      <c r="E2" s="2"/>
      <c r="F2" s="112" t="s">
        <v>0</v>
      </c>
    </row>
    <row r="3" spans="1:6" ht="12.75" customHeight="1">
      <c r="A3" s="103"/>
      <c r="B3" s="107"/>
      <c r="C3" s="3"/>
      <c r="D3" s="110"/>
      <c r="E3" s="4"/>
      <c r="F3" s="113"/>
    </row>
    <row r="4" spans="1:6" ht="12.75">
      <c r="A4" s="103"/>
      <c r="B4" s="107"/>
      <c r="C4" s="3"/>
      <c r="D4" s="110"/>
      <c r="E4" s="4"/>
      <c r="F4" s="113"/>
    </row>
    <row r="5" spans="1:6" ht="26.25" customHeight="1">
      <c r="A5" s="104"/>
      <c r="B5" s="108"/>
      <c r="C5" s="5"/>
      <c r="D5" s="111"/>
      <c r="E5" s="6"/>
      <c r="F5" s="114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B8+B9+B10+B11</f>
        <v>211184</v>
      </c>
      <c r="C7" s="9"/>
      <c r="D7" s="9">
        <f>D8+D9+D10+D11+D12</f>
        <v>134526.09999999998</v>
      </c>
      <c r="E7" s="10"/>
      <c r="F7" s="11">
        <f aca="true" t="shared" si="0" ref="F7:F17">(D7/B7)*100</f>
        <v>63.700895901204625</v>
      </c>
    </row>
    <row r="8" spans="1:6" ht="60" customHeight="1">
      <c r="A8" s="26" t="s">
        <v>50</v>
      </c>
      <c r="B8" s="12">
        <v>209504</v>
      </c>
      <c r="C8" s="12"/>
      <c r="D8" s="12">
        <v>133214.8</v>
      </c>
      <c r="E8" s="13"/>
      <c r="F8" s="13">
        <f t="shared" si="0"/>
        <v>63.58580265770581</v>
      </c>
    </row>
    <row r="9" spans="1:6" ht="93" customHeight="1">
      <c r="A9" s="26" t="s">
        <v>40</v>
      </c>
      <c r="B9" s="12">
        <v>106</v>
      </c>
      <c r="C9" s="12"/>
      <c r="D9" s="12">
        <v>58.7</v>
      </c>
      <c r="E9" s="13"/>
      <c r="F9" s="13">
        <f t="shared" si="0"/>
        <v>55.37735849056604</v>
      </c>
    </row>
    <row r="10" spans="1:6" ht="36.75" customHeight="1">
      <c r="A10" s="26" t="s">
        <v>41</v>
      </c>
      <c r="B10" s="12">
        <v>1474</v>
      </c>
      <c r="C10" s="12"/>
      <c r="D10" s="12">
        <v>1333.9</v>
      </c>
      <c r="E10" s="13"/>
      <c r="F10" s="13">
        <f t="shared" si="0"/>
        <v>90.49525101763909</v>
      </c>
    </row>
    <row r="11" spans="1:6" ht="72">
      <c r="A11" s="26" t="s">
        <v>58</v>
      </c>
      <c r="B11" s="12">
        <v>100</v>
      </c>
      <c r="C11" s="12"/>
      <c r="D11" s="12">
        <v>13.4</v>
      </c>
      <c r="E11" s="13"/>
      <c r="F11" s="13">
        <f t="shared" si="0"/>
        <v>13.4</v>
      </c>
    </row>
    <row r="12" spans="1:6" ht="59.25" customHeight="1">
      <c r="A12" s="26" t="s">
        <v>97</v>
      </c>
      <c r="B12" s="12"/>
      <c r="C12" s="12"/>
      <c r="D12" s="12">
        <v>-94.7</v>
      </c>
      <c r="E12" s="13"/>
      <c r="F12" s="13"/>
    </row>
    <row r="13" spans="1:6" ht="23.25">
      <c r="A13" s="25" t="s">
        <v>1</v>
      </c>
      <c r="B13" s="14">
        <f>B14+B15+B16+B17</f>
        <v>8307</v>
      </c>
      <c r="C13" s="14"/>
      <c r="D13" s="14">
        <f>D14+D15+D16+D17</f>
        <v>5080.999999999999</v>
      </c>
      <c r="E13" s="15"/>
      <c r="F13" s="15">
        <f t="shared" si="0"/>
        <v>61.165282292042846</v>
      </c>
    </row>
    <row r="14" spans="1:6" ht="48">
      <c r="A14" s="26" t="s">
        <v>2</v>
      </c>
      <c r="B14" s="12">
        <v>2953</v>
      </c>
      <c r="C14" s="12"/>
      <c r="D14" s="12">
        <v>2293.5</v>
      </c>
      <c r="E14" s="13"/>
      <c r="F14" s="13">
        <f t="shared" si="0"/>
        <v>77.66677954622418</v>
      </c>
    </row>
    <row r="15" spans="1:6" ht="74.25" customHeight="1">
      <c r="A15" s="26" t="s">
        <v>3</v>
      </c>
      <c r="B15" s="12">
        <v>21</v>
      </c>
      <c r="C15" s="12"/>
      <c r="D15" s="12">
        <v>17.7</v>
      </c>
      <c r="E15" s="13"/>
      <c r="F15" s="13">
        <f t="shared" si="0"/>
        <v>84.28571428571429</v>
      </c>
    </row>
    <row r="16" spans="1:6" ht="48">
      <c r="A16" s="26" t="s">
        <v>57</v>
      </c>
      <c r="B16" s="12">
        <v>5882</v>
      </c>
      <c r="C16" s="12"/>
      <c r="D16" s="12">
        <v>3178.6</v>
      </c>
      <c r="E16" s="13"/>
      <c r="F16" s="13">
        <f t="shared" si="0"/>
        <v>54.03944236654199</v>
      </c>
    </row>
    <row r="17" spans="1:6" ht="48">
      <c r="A17" s="26" t="s">
        <v>4</v>
      </c>
      <c r="B17" s="12">
        <v>-549</v>
      </c>
      <c r="C17" s="12"/>
      <c r="D17" s="12">
        <v>-408.8</v>
      </c>
      <c r="E17" s="13"/>
      <c r="F17" s="13">
        <f t="shared" si="0"/>
        <v>74.46265938069216</v>
      </c>
    </row>
    <row r="18" spans="1:6" ht="15">
      <c r="A18" s="25" t="s">
        <v>16</v>
      </c>
      <c r="B18" s="9">
        <f>B20+B21+B22+B19</f>
        <v>35133</v>
      </c>
      <c r="C18" s="9"/>
      <c r="D18" s="9">
        <f>D20+D21+D22+D19</f>
        <v>24544.4</v>
      </c>
      <c r="E18" s="10"/>
      <c r="F18" s="11">
        <f>(D18/B18)*100</f>
        <v>69.86138388409758</v>
      </c>
    </row>
    <row r="19" spans="1:6" ht="24">
      <c r="A19" s="26" t="s">
        <v>88</v>
      </c>
      <c r="B19" s="12">
        <v>11972</v>
      </c>
      <c r="C19" s="12"/>
      <c r="D19" s="12">
        <v>10604.7</v>
      </c>
      <c r="E19" s="10"/>
      <c r="F19" s="18">
        <f>D19/B19*100</f>
        <v>88.57918476445039</v>
      </c>
    </row>
    <row r="20" spans="1:6" ht="24">
      <c r="A20" s="26" t="s">
        <v>26</v>
      </c>
      <c r="B20" s="12">
        <v>22980</v>
      </c>
      <c r="C20" s="12"/>
      <c r="D20" s="12">
        <v>13846.3</v>
      </c>
      <c r="E20" s="13"/>
      <c r="F20" s="13">
        <f>(D20/B20)*100</f>
        <v>60.253698868581374</v>
      </c>
    </row>
    <row r="21" spans="1:6" ht="12.75">
      <c r="A21" s="26" t="s">
        <v>42</v>
      </c>
      <c r="B21" s="12">
        <v>30</v>
      </c>
      <c r="C21" s="12"/>
      <c r="D21" s="12">
        <v>-10.8</v>
      </c>
      <c r="E21" s="13"/>
      <c r="F21" s="13">
        <v>0</v>
      </c>
    </row>
    <row r="22" spans="1:6" ht="25.5" customHeight="1">
      <c r="A22" s="26" t="s">
        <v>60</v>
      </c>
      <c r="B22" s="12">
        <v>151</v>
      </c>
      <c r="C22" s="12"/>
      <c r="D22" s="12">
        <v>104.2</v>
      </c>
      <c r="E22" s="13"/>
      <c r="F22" s="13">
        <f>(D22/B22)*100</f>
        <v>69.00662251655629</v>
      </c>
    </row>
    <row r="23" spans="1:6" ht="15">
      <c r="A23" s="25" t="s">
        <v>17</v>
      </c>
      <c r="B23" s="9">
        <f>B24+B26+B25</f>
        <v>25421</v>
      </c>
      <c r="C23" s="9"/>
      <c r="D23" s="9">
        <f>D24+D26+D25</f>
        <v>11238.1</v>
      </c>
      <c r="E23" s="10"/>
      <c r="F23" s="10">
        <f>(D23/B23)*100</f>
        <v>44.20793831871288</v>
      </c>
    </row>
    <row r="24" spans="1:6" ht="15" customHeight="1">
      <c r="A24" s="26" t="s">
        <v>61</v>
      </c>
      <c r="B24" s="12">
        <v>3325</v>
      </c>
      <c r="C24" s="12"/>
      <c r="D24" s="12">
        <v>1014.6</v>
      </c>
      <c r="E24" s="13"/>
      <c r="F24" s="13">
        <f>(D24/B24)*100</f>
        <v>30.514285714285716</v>
      </c>
    </row>
    <row r="25" spans="1:6" ht="12.75">
      <c r="A25" s="26" t="s">
        <v>5</v>
      </c>
      <c r="B25" s="12">
        <v>1428</v>
      </c>
      <c r="C25" s="12"/>
      <c r="D25" s="12">
        <v>371.1</v>
      </c>
      <c r="E25" s="13"/>
      <c r="F25" s="13">
        <f>(D25/B25)*100</f>
        <v>25.987394957983195</v>
      </c>
    </row>
    <row r="26" spans="1:6" ht="13.5" customHeight="1">
      <c r="A26" s="27" t="s">
        <v>18</v>
      </c>
      <c r="B26" s="12">
        <v>20668</v>
      </c>
      <c r="C26" s="12"/>
      <c r="D26" s="12">
        <v>9852.4</v>
      </c>
      <c r="E26" s="13"/>
      <c r="F26" s="13">
        <f>(D26/B26)*100</f>
        <v>47.66982775304819</v>
      </c>
    </row>
    <row r="27" spans="1:6" ht="15">
      <c r="A27" s="25" t="s">
        <v>19</v>
      </c>
      <c r="B27" s="9">
        <f>B28+B30+B29</f>
        <v>10090</v>
      </c>
      <c r="C27" s="9">
        <f>C28+C30</f>
        <v>0</v>
      </c>
      <c r="D27" s="9">
        <f>D28+D30+D29</f>
        <v>6593.8</v>
      </c>
      <c r="E27" s="10">
        <f>E28+E30</f>
        <v>0</v>
      </c>
      <c r="F27" s="10">
        <f>F28</f>
        <v>69.96940418679549</v>
      </c>
    </row>
    <row r="28" spans="1:6" ht="42" customHeight="1">
      <c r="A28" s="28" t="s">
        <v>62</v>
      </c>
      <c r="B28" s="12">
        <v>6210</v>
      </c>
      <c r="C28" s="12"/>
      <c r="D28" s="12">
        <v>4345.1</v>
      </c>
      <c r="E28" s="13"/>
      <c r="F28" s="13">
        <f>(D28/B28)*100</f>
        <v>69.96940418679549</v>
      </c>
    </row>
    <row r="29" spans="1:6" ht="59.25" customHeight="1">
      <c r="A29" s="26" t="s">
        <v>98</v>
      </c>
      <c r="B29" s="12">
        <v>7</v>
      </c>
      <c r="C29" s="12"/>
      <c r="D29" s="12">
        <v>2</v>
      </c>
      <c r="E29" s="13"/>
      <c r="F29" s="13">
        <f>(D29/B29)*100</f>
        <v>28.57142857142857</v>
      </c>
    </row>
    <row r="30" spans="1:6" ht="48.75" customHeight="1">
      <c r="A30" s="28" t="s">
        <v>85</v>
      </c>
      <c r="B30" s="12">
        <v>3873</v>
      </c>
      <c r="C30" s="12"/>
      <c r="D30" s="12">
        <v>2246.7</v>
      </c>
      <c r="E30" s="13"/>
      <c r="F30" s="13">
        <f>(D30/B30)*100</f>
        <v>58.009295120061964</v>
      </c>
    </row>
    <row r="31" spans="1:6" ht="24" customHeight="1" hidden="1">
      <c r="A31" s="29" t="s">
        <v>83</v>
      </c>
      <c r="B31" s="14">
        <f>B32</f>
        <v>0</v>
      </c>
      <c r="C31" s="14"/>
      <c r="D31" s="14">
        <f>D32</f>
        <v>0</v>
      </c>
      <c r="E31" s="15"/>
      <c r="F31" s="15"/>
    </row>
    <row r="32" spans="1:6" ht="37.5" customHeight="1" hidden="1">
      <c r="A32" s="27" t="s">
        <v>84</v>
      </c>
      <c r="B32" s="12">
        <v>0</v>
      </c>
      <c r="C32" s="12"/>
      <c r="D32" s="12">
        <v>0</v>
      </c>
      <c r="E32" s="13"/>
      <c r="F32" s="13"/>
    </row>
    <row r="33" spans="1:6" ht="24">
      <c r="A33" s="25" t="s">
        <v>27</v>
      </c>
      <c r="B33" s="9">
        <f>B34+B35+B36</f>
        <v>24750</v>
      </c>
      <c r="C33" s="9"/>
      <c r="D33" s="9">
        <f>D34+D35+D36</f>
        <v>14295.1</v>
      </c>
      <c r="E33" s="10"/>
      <c r="F33" s="10">
        <f>(D33/B33)*100</f>
        <v>57.7579797979798</v>
      </c>
    </row>
    <row r="34" spans="1:6" ht="69.75" customHeight="1">
      <c r="A34" s="26" t="s">
        <v>43</v>
      </c>
      <c r="B34" s="12">
        <v>23815</v>
      </c>
      <c r="C34" s="12"/>
      <c r="D34" s="12">
        <v>13460.2</v>
      </c>
      <c r="E34" s="13"/>
      <c r="F34" s="13">
        <f>(D34/B34)*100</f>
        <v>56.51984043669957</v>
      </c>
    </row>
    <row r="35" spans="1:6" ht="24.75" customHeight="1" hidden="1">
      <c r="A35" s="27" t="s">
        <v>64</v>
      </c>
      <c r="B35" s="12">
        <v>0</v>
      </c>
      <c r="C35" s="12"/>
      <c r="D35" s="12">
        <v>0</v>
      </c>
      <c r="E35" s="13"/>
      <c r="F35" s="13">
        <v>0</v>
      </c>
    </row>
    <row r="36" spans="1:6" ht="69" customHeight="1">
      <c r="A36" s="26" t="s">
        <v>65</v>
      </c>
      <c r="B36" s="12">
        <v>935</v>
      </c>
      <c r="C36" s="12"/>
      <c r="D36" s="12">
        <v>834.9</v>
      </c>
      <c r="E36" s="13"/>
      <c r="F36" s="13">
        <f>D36/B36*100</f>
        <v>89.29411764705883</v>
      </c>
    </row>
    <row r="37" spans="1:6" ht="15">
      <c r="A37" s="25" t="s">
        <v>28</v>
      </c>
      <c r="B37" s="9">
        <f>B38</f>
        <v>1855</v>
      </c>
      <c r="C37" s="9"/>
      <c r="D37" s="9">
        <f>D38</f>
        <v>1505.2</v>
      </c>
      <c r="E37" s="10"/>
      <c r="F37" s="10">
        <f>(D37/B37)*100</f>
        <v>81.14285714285715</v>
      </c>
    </row>
    <row r="38" spans="1:6" ht="12.75" customHeight="1">
      <c r="A38" s="26" t="s">
        <v>49</v>
      </c>
      <c r="B38" s="12">
        <v>1855</v>
      </c>
      <c r="C38" s="12"/>
      <c r="D38" s="12">
        <v>1505.2</v>
      </c>
      <c r="E38" s="13"/>
      <c r="F38" s="13">
        <f>(D38/B38)*100</f>
        <v>81.14285714285715</v>
      </c>
    </row>
    <row r="39" spans="1:6" ht="24">
      <c r="A39" s="25" t="s">
        <v>44</v>
      </c>
      <c r="B39" s="9">
        <f>B40+B41</f>
        <v>10138</v>
      </c>
      <c r="C39" s="9"/>
      <c r="D39" s="9">
        <f>D40+D41</f>
        <v>18941.800000000003</v>
      </c>
      <c r="E39" s="10"/>
      <c r="F39" s="10">
        <f>D39/B39*100</f>
        <v>186.83961333596372</v>
      </c>
    </row>
    <row r="40" spans="1:6" ht="18" customHeight="1">
      <c r="A40" s="27" t="s">
        <v>66</v>
      </c>
      <c r="B40" s="17">
        <v>27</v>
      </c>
      <c r="C40" s="17"/>
      <c r="D40" s="17">
        <v>14.4</v>
      </c>
      <c r="E40" s="18"/>
      <c r="F40" s="18">
        <f>D40/B40*100</f>
        <v>53.333333333333336</v>
      </c>
    </row>
    <row r="41" spans="1:6" ht="15" customHeight="1">
      <c r="A41" s="26" t="s">
        <v>67</v>
      </c>
      <c r="B41" s="17">
        <v>10111</v>
      </c>
      <c r="C41" s="17"/>
      <c r="D41" s="17">
        <v>18927.4</v>
      </c>
      <c r="E41" s="18"/>
      <c r="F41" s="18">
        <f>D41/B41*100</f>
        <v>187.19612303431907</v>
      </c>
    </row>
    <row r="42" spans="1:6" ht="24">
      <c r="A42" s="25" t="s">
        <v>35</v>
      </c>
      <c r="B42" s="9">
        <f>B43+B44+B45</f>
        <v>1901</v>
      </c>
      <c r="C42" s="9"/>
      <c r="D42" s="9">
        <f>D43+D44+D45</f>
        <v>1435.6</v>
      </c>
      <c r="E42" s="10"/>
      <c r="F42" s="10">
        <f>(D42/B42)*100</f>
        <v>75.51814834297737</v>
      </c>
    </row>
    <row r="43" spans="1:6" ht="21" customHeight="1">
      <c r="A43" s="26" t="s">
        <v>68</v>
      </c>
      <c r="B43" s="17">
        <v>994</v>
      </c>
      <c r="C43" s="17"/>
      <c r="D43" s="17">
        <v>753.4</v>
      </c>
      <c r="E43" s="18"/>
      <c r="F43" s="18">
        <f>D43/B43*100</f>
        <v>75.79476861167002</v>
      </c>
    </row>
    <row r="44" spans="1:6" ht="74.25" customHeight="1">
      <c r="A44" s="30" t="s">
        <v>69</v>
      </c>
      <c r="B44" s="17">
        <v>227</v>
      </c>
      <c r="C44" s="17"/>
      <c r="D44" s="17">
        <v>104.7</v>
      </c>
      <c r="E44" s="18"/>
      <c r="F44" s="18">
        <f>D44/B44*100</f>
        <v>46.12334801762115</v>
      </c>
    </row>
    <row r="45" spans="1:6" ht="30" customHeight="1">
      <c r="A45" s="26" t="s">
        <v>70</v>
      </c>
      <c r="B45" s="17">
        <v>680</v>
      </c>
      <c r="C45" s="17"/>
      <c r="D45" s="17">
        <v>577.5</v>
      </c>
      <c r="E45" s="18"/>
      <c r="F45" s="18">
        <f>D45/B45*100</f>
        <v>84.92647058823529</v>
      </c>
    </row>
    <row r="46" spans="1:6" ht="15">
      <c r="A46" s="25" t="s">
        <v>36</v>
      </c>
      <c r="B46" s="9">
        <f>SUM(B47:B57)</f>
        <v>6287</v>
      </c>
      <c r="C46" s="9"/>
      <c r="D46" s="9">
        <f>SUM(D47:D57)</f>
        <v>4625.2</v>
      </c>
      <c r="E46" s="10"/>
      <c r="F46" s="10">
        <f>(D46/B46)*100</f>
        <v>73.56767933831716</v>
      </c>
    </row>
    <row r="47" spans="1:6" ht="33.75" customHeight="1">
      <c r="A47" s="27" t="s">
        <v>71</v>
      </c>
      <c r="B47" s="17">
        <v>100</v>
      </c>
      <c r="C47" s="17"/>
      <c r="D47" s="17">
        <v>50.6</v>
      </c>
      <c r="E47" s="19">
        <v>51</v>
      </c>
      <c r="F47" s="18">
        <f>(D47/B47)*100</f>
        <v>50.6</v>
      </c>
    </row>
    <row r="48" spans="1:6" ht="51" customHeight="1" hidden="1">
      <c r="A48" s="26" t="s">
        <v>72</v>
      </c>
      <c r="B48" s="17">
        <v>0</v>
      </c>
      <c r="C48" s="17"/>
      <c r="D48" s="17">
        <v>0</v>
      </c>
      <c r="E48" s="19">
        <v>22</v>
      </c>
      <c r="F48" s="18">
        <v>0</v>
      </c>
    </row>
    <row r="49" spans="1:6" ht="48" customHeight="1">
      <c r="A49" s="26" t="s">
        <v>6</v>
      </c>
      <c r="B49" s="17">
        <v>576</v>
      </c>
      <c r="C49" s="17"/>
      <c r="D49" s="17">
        <v>280.5</v>
      </c>
      <c r="E49" s="19">
        <v>71</v>
      </c>
      <c r="F49" s="18">
        <f>(D49/B49)*100</f>
        <v>48.69791666666667</v>
      </c>
    </row>
    <row r="50" spans="1:6" ht="24" customHeight="1" hidden="1">
      <c r="A50" s="26" t="s">
        <v>52</v>
      </c>
      <c r="B50" s="17">
        <v>0</v>
      </c>
      <c r="C50" s="17"/>
      <c r="D50" s="17">
        <v>0</v>
      </c>
      <c r="E50" s="19">
        <v>0</v>
      </c>
      <c r="F50" s="18">
        <v>0</v>
      </c>
    </row>
    <row r="51" spans="1:6" ht="99" customHeight="1">
      <c r="A51" s="26" t="s">
        <v>73</v>
      </c>
      <c r="B51" s="17">
        <v>122</v>
      </c>
      <c r="C51" s="17"/>
      <c r="D51" s="17">
        <v>102</v>
      </c>
      <c r="E51" s="19">
        <v>121.2</v>
      </c>
      <c r="F51" s="18">
        <f aca="true" t="shared" si="1" ref="F51:F67">D51/B51*100</f>
        <v>83.60655737704919</v>
      </c>
    </row>
    <row r="52" spans="1:6" ht="68.25" customHeight="1">
      <c r="A52" s="26" t="s">
        <v>99</v>
      </c>
      <c r="B52" s="17">
        <v>1002</v>
      </c>
      <c r="C52" s="17"/>
      <c r="D52" s="17">
        <v>705.4</v>
      </c>
      <c r="E52" s="19">
        <v>887.3</v>
      </c>
      <c r="F52" s="18">
        <f t="shared" si="1"/>
        <v>70.39920159680638</v>
      </c>
    </row>
    <row r="53" spans="1:6" ht="27" customHeight="1">
      <c r="A53" s="26" t="s">
        <v>74</v>
      </c>
      <c r="B53" s="17">
        <v>153</v>
      </c>
      <c r="C53" s="17"/>
      <c r="D53" s="17">
        <v>115.7</v>
      </c>
      <c r="E53" s="19">
        <v>347.5</v>
      </c>
      <c r="F53" s="18">
        <f t="shared" si="1"/>
        <v>75.62091503267973</v>
      </c>
    </row>
    <row r="54" spans="1:6" ht="54" customHeight="1">
      <c r="A54" s="27" t="s">
        <v>75</v>
      </c>
      <c r="B54" s="17">
        <v>2248</v>
      </c>
      <c r="C54" s="17"/>
      <c r="D54" s="17">
        <v>2136.7</v>
      </c>
      <c r="E54" s="19">
        <v>87.6</v>
      </c>
      <c r="F54" s="18" t="s">
        <v>105</v>
      </c>
    </row>
    <row r="55" spans="1:6" ht="60" customHeight="1">
      <c r="A55" s="26" t="s">
        <v>59</v>
      </c>
      <c r="B55" s="17">
        <v>37</v>
      </c>
      <c r="C55" s="17"/>
      <c r="D55" s="17">
        <v>32.9</v>
      </c>
      <c r="E55" s="19">
        <v>221.8</v>
      </c>
      <c r="F55" s="18">
        <f t="shared" si="1"/>
        <v>88.9189189189189</v>
      </c>
    </row>
    <row r="56" spans="1:6" ht="42" customHeight="1">
      <c r="A56" s="26" t="s">
        <v>76</v>
      </c>
      <c r="B56" s="17">
        <v>125</v>
      </c>
      <c r="C56" s="17"/>
      <c r="D56" s="17">
        <v>70.9</v>
      </c>
      <c r="E56" s="19">
        <v>68.4</v>
      </c>
      <c r="F56" s="18">
        <f t="shared" si="1"/>
        <v>56.720000000000006</v>
      </c>
    </row>
    <row r="57" spans="1:6" ht="24.75" customHeight="1">
      <c r="A57" s="26" t="s">
        <v>77</v>
      </c>
      <c r="B57" s="17">
        <v>1924</v>
      </c>
      <c r="C57" s="17"/>
      <c r="D57" s="17">
        <v>1130.5</v>
      </c>
      <c r="E57" s="17">
        <v>3536.16</v>
      </c>
      <c r="F57" s="18">
        <f t="shared" si="1"/>
        <v>58.75779625779626</v>
      </c>
    </row>
    <row r="58" spans="1:6" ht="18" customHeight="1">
      <c r="A58" s="25" t="s">
        <v>78</v>
      </c>
      <c r="B58" s="9">
        <v>514</v>
      </c>
      <c r="C58" s="9"/>
      <c r="D58" s="9">
        <v>321.8</v>
      </c>
      <c r="E58" s="10"/>
      <c r="F58" s="11">
        <f t="shared" si="1"/>
        <v>62.60700389105058</v>
      </c>
    </row>
    <row r="59" spans="1:6" ht="15">
      <c r="A59" s="25" t="s">
        <v>51</v>
      </c>
      <c r="B59" s="9">
        <f>B7+B13+B18+B23+B27+B33+B37+B39+B42+B46+B58+B31</f>
        <v>335580</v>
      </c>
      <c r="C59" s="9"/>
      <c r="D59" s="9">
        <f>D7+D13+D18+D23+D27+D33+D37+D39+D42+D46+D58</f>
        <v>223108.1</v>
      </c>
      <c r="E59" s="10"/>
      <c r="F59" s="10">
        <f t="shared" si="1"/>
        <v>66.48432564515167</v>
      </c>
    </row>
    <row r="60" spans="1:6" ht="15">
      <c r="A60" s="25" t="s">
        <v>32</v>
      </c>
      <c r="B60" s="9">
        <f>B61+B67+B68+B69</f>
        <v>1668597.4000000001</v>
      </c>
      <c r="C60" s="9">
        <f>C61+C67+C68+C69</f>
        <v>0</v>
      </c>
      <c r="D60" s="9">
        <f>D61+D67+D68+D69</f>
        <v>842352.5000000001</v>
      </c>
      <c r="E60" s="10"/>
      <c r="F60" s="10">
        <f t="shared" si="1"/>
        <v>50.482668857089195</v>
      </c>
    </row>
    <row r="61" spans="1:6" ht="24.75" customHeight="1">
      <c r="A61" s="31" t="s">
        <v>79</v>
      </c>
      <c r="B61" s="9">
        <f>B63+B64+B65+B66</f>
        <v>1667000.4000000001</v>
      </c>
      <c r="C61" s="9">
        <f>C63+C64+C65+C66</f>
        <v>0</v>
      </c>
      <c r="D61" s="9">
        <f>D63+D64+D65+D66</f>
        <v>849251.3</v>
      </c>
      <c r="E61" s="10"/>
      <c r="F61" s="10">
        <f t="shared" si="1"/>
        <v>50.944876797869995</v>
      </c>
    </row>
    <row r="62" spans="1:6" ht="24.75" customHeight="1">
      <c r="A62" s="26" t="s">
        <v>80</v>
      </c>
      <c r="B62" s="9">
        <f>B63</f>
        <v>440344</v>
      </c>
      <c r="C62" s="9">
        <f>C63</f>
        <v>0</v>
      </c>
      <c r="D62" s="9">
        <f>D63</f>
        <v>278372</v>
      </c>
      <c r="E62" s="20">
        <f>E63</f>
        <v>0</v>
      </c>
      <c r="F62" s="20">
        <f>F63</f>
        <v>63.21693948367639</v>
      </c>
    </row>
    <row r="63" spans="1:6" ht="21.75" customHeight="1">
      <c r="A63" s="26" t="s">
        <v>86</v>
      </c>
      <c r="B63" s="16">
        <v>440344</v>
      </c>
      <c r="C63" s="16"/>
      <c r="D63" s="16">
        <v>278372</v>
      </c>
      <c r="E63" s="21"/>
      <c r="F63" s="21">
        <f t="shared" si="1"/>
        <v>63.21693948367639</v>
      </c>
    </row>
    <row r="64" spans="1:6" ht="28.5" customHeight="1">
      <c r="A64" s="26" t="s">
        <v>53</v>
      </c>
      <c r="B64" s="16">
        <v>305352.9</v>
      </c>
      <c r="C64" s="16"/>
      <c r="D64" s="16">
        <v>34329.7</v>
      </c>
      <c r="E64" s="21"/>
      <c r="F64" s="21">
        <f t="shared" si="1"/>
        <v>11.24263106720126</v>
      </c>
    </row>
    <row r="65" spans="1:6" ht="21.75" customHeight="1">
      <c r="A65" s="26" t="s">
        <v>81</v>
      </c>
      <c r="B65" s="16">
        <v>910829.7</v>
      </c>
      <c r="C65" s="16"/>
      <c r="D65" s="16">
        <v>531098.8</v>
      </c>
      <c r="E65" s="21"/>
      <c r="F65" s="21">
        <f t="shared" si="1"/>
        <v>58.309341471847056</v>
      </c>
    </row>
    <row r="66" spans="1:6" ht="15">
      <c r="A66" s="26" t="s">
        <v>34</v>
      </c>
      <c r="B66" s="16">
        <v>10473.8</v>
      </c>
      <c r="C66" s="16"/>
      <c r="D66" s="16">
        <v>5450.8</v>
      </c>
      <c r="E66" s="21"/>
      <c r="F66" s="21">
        <f t="shared" si="1"/>
        <v>52.04223872901908</v>
      </c>
    </row>
    <row r="67" spans="1:6" ht="15">
      <c r="A67" s="26" t="s">
        <v>87</v>
      </c>
      <c r="B67" s="16">
        <v>1597</v>
      </c>
      <c r="C67" s="16"/>
      <c r="D67" s="16">
        <v>913.3</v>
      </c>
      <c r="E67" s="21"/>
      <c r="F67" s="21">
        <f t="shared" si="1"/>
        <v>57.188478396994356</v>
      </c>
    </row>
    <row r="68" spans="1:6" ht="59.25" customHeight="1">
      <c r="A68" s="26" t="s">
        <v>54</v>
      </c>
      <c r="B68" s="16"/>
      <c r="C68" s="16"/>
      <c r="D68" s="16"/>
      <c r="E68" s="21"/>
      <c r="F68" s="21"/>
    </row>
    <row r="69" spans="1:6" ht="35.25" customHeight="1">
      <c r="A69" s="26" t="s">
        <v>56</v>
      </c>
      <c r="B69" s="16"/>
      <c r="C69" s="16"/>
      <c r="D69" s="16">
        <v>-7812.1</v>
      </c>
      <c r="E69" s="21"/>
      <c r="F69" s="21"/>
    </row>
    <row r="70" spans="1:6" ht="15">
      <c r="A70" s="25" t="s">
        <v>20</v>
      </c>
      <c r="B70" s="9">
        <f>B59+B60</f>
        <v>2004177.4000000001</v>
      </c>
      <c r="C70" s="9"/>
      <c r="D70" s="9">
        <f>D59+D60</f>
        <v>1065460.6</v>
      </c>
      <c r="E70" s="10"/>
      <c r="F70" s="10">
        <f>D70/B70*100</f>
        <v>53.161990550337514</v>
      </c>
    </row>
    <row r="71" spans="1:6" ht="15">
      <c r="A71" s="25" t="s">
        <v>21</v>
      </c>
      <c r="B71" s="9"/>
      <c r="C71" s="9"/>
      <c r="D71" s="9"/>
      <c r="E71" s="10"/>
      <c r="F71" s="10"/>
    </row>
    <row r="72" spans="1:6" ht="13.5">
      <c r="A72" s="26" t="s">
        <v>29</v>
      </c>
      <c r="B72" s="17">
        <v>74046.4</v>
      </c>
      <c r="C72" s="17"/>
      <c r="D72" s="17">
        <v>41903.4</v>
      </c>
      <c r="E72" s="18"/>
      <c r="F72" s="18">
        <f>(D72/B72)*100</f>
        <v>56.590732297586385</v>
      </c>
    </row>
    <row r="73" spans="1:6" ht="13.5">
      <c r="A73" s="26" t="s">
        <v>33</v>
      </c>
      <c r="B73" s="17">
        <v>253.9</v>
      </c>
      <c r="C73" s="17"/>
      <c r="D73" s="17">
        <v>89.5</v>
      </c>
      <c r="E73" s="18"/>
      <c r="F73" s="18">
        <f>D73/B73*100</f>
        <v>35.25009846396219</v>
      </c>
    </row>
    <row r="74" spans="1:6" ht="13.5">
      <c r="A74" s="26" t="s">
        <v>30</v>
      </c>
      <c r="B74" s="17">
        <v>11789.9</v>
      </c>
      <c r="C74" s="17"/>
      <c r="D74" s="17">
        <v>6580</v>
      </c>
      <c r="E74" s="18"/>
      <c r="F74" s="18">
        <f aca="true" t="shared" si="2" ref="F74:F84">(D74/B74)*100</f>
        <v>55.81048185311156</v>
      </c>
    </row>
    <row r="75" spans="1:6" ht="13.5">
      <c r="A75" s="26" t="s">
        <v>31</v>
      </c>
      <c r="B75" s="17">
        <v>135868.9</v>
      </c>
      <c r="C75" s="17"/>
      <c r="D75" s="17">
        <v>73151.4</v>
      </c>
      <c r="E75" s="18"/>
      <c r="F75" s="18">
        <f t="shared" si="2"/>
        <v>53.839693999141815</v>
      </c>
    </row>
    <row r="76" spans="1:6" ht="13.5">
      <c r="A76" s="26" t="s">
        <v>39</v>
      </c>
      <c r="B76" s="17">
        <v>167129.7</v>
      </c>
      <c r="C76" s="17"/>
      <c r="D76" s="17">
        <v>73196.8</v>
      </c>
      <c r="E76" s="18"/>
      <c r="F76" s="18">
        <f t="shared" si="2"/>
        <v>43.79640482810655</v>
      </c>
    </row>
    <row r="77" spans="1:6" ht="13.5">
      <c r="A77" s="26" t="s">
        <v>22</v>
      </c>
      <c r="B77" s="17">
        <v>1014650.6</v>
      </c>
      <c r="C77" s="17"/>
      <c r="D77" s="17">
        <v>494202.4</v>
      </c>
      <c r="E77" s="18"/>
      <c r="F77" s="18">
        <f t="shared" si="2"/>
        <v>48.70665823289318</v>
      </c>
    </row>
    <row r="78" spans="1:6" ht="13.5">
      <c r="A78" s="26" t="s">
        <v>38</v>
      </c>
      <c r="B78" s="17">
        <v>89892.7</v>
      </c>
      <c r="C78" s="17"/>
      <c r="D78" s="17">
        <v>53633.9</v>
      </c>
      <c r="E78" s="18"/>
      <c r="F78" s="18">
        <f t="shared" si="2"/>
        <v>59.664355392595844</v>
      </c>
    </row>
    <row r="79" spans="1:6" ht="13.5" hidden="1">
      <c r="A79" s="26" t="s">
        <v>37</v>
      </c>
      <c r="B79" s="17"/>
      <c r="C79" s="17"/>
      <c r="D79" s="17"/>
      <c r="E79" s="18"/>
      <c r="F79" s="18"/>
    </row>
    <row r="80" spans="1:6" ht="13.5" hidden="1">
      <c r="A80" s="26" t="s">
        <v>37</v>
      </c>
      <c r="B80" s="17">
        <v>0</v>
      </c>
      <c r="C80" s="17"/>
      <c r="D80" s="17">
        <v>0</v>
      </c>
      <c r="E80" s="18"/>
      <c r="F80" s="18"/>
    </row>
    <row r="81" spans="1:6" ht="13.5">
      <c r="A81" s="26" t="s">
        <v>23</v>
      </c>
      <c r="B81" s="17">
        <v>476062.7</v>
      </c>
      <c r="C81" s="17"/>
      <c r="D81" s="17">
        <v>261997.6</v>
      </c>
      <c r="E81" s="18"/>
      <c r="F81" s="18">
        <f t="shared" si="2"/>
        <v>55.03426334388306</v>
      </c>
    </row>
    <row r="82" spans="1:6" ht="13.5">
      <c r="A82" s="26" t="s">
        <v>46</v>
      </c>
      <c r="B82" s="17">
        <v>33947.1</v>
      </c>
      <c r="C82" s="17"/>
      <c r="D82" s="17">
        <v>20266</v>
      </c>
      <c r="E82" s="18"/>
      <c r="F82" s="18">
        <f t="shared" si="2"/>
        <v>59.69876661040266</v>
      </c>
    </row>
    <row r="83" spans="1:6" ht="13.5">
      <c r="A83" s="26" t="s">
        <v>47</v>
      </c>
      <c r="B83" s="17">
        <v>9664.7</v>
      </c>
      <c r="C83" s="17"/>
      <c r="D83" s="17">
        <v>5475</v>
      </c>
      <c r="E83" s="18"/>
      <c r="F83" s="18">
        <f t="shared" si="2"/>
        <v>56.64945626868915</v>
      </c>
    </row>
    <row r="84" spans="1:6" ht="13.5">
      <c r="A84" s="26" t="s">
        <v>48</v>
      </c>
      <c r="B84" s="17">
        <v>26</v>
      </c>
      <c r="C84" s="17"/>
      <c r="D84" s="17">
        <v>13.5</v>
      </c>
      <c r="E84" s="18"/>
      <c r="F84" s="18">
        <f t="shared" si="2"/>
        <v>51.92307692307693</v>
      </c>
    </row>
    <row r="85" spans="1:7" ht="15">
      <c r="A85" s="25" t="s">
        <v>24</v>
      </c>
      <c r="B85" s="9">
        <f>SUM(B72:B84)</f>
        <v>2013332.5999999999</v>
      </c>
      <c r="C85" s="9">
        <f>SUM(C72:C84)</f>
        <v>0</v>
      </c>
      <c r="D85" s="9">
        <f>SUM(D72:D84)</f>
        <v>1030509.5</v>
      </c>
      <c r="E85" s="10">
        <f>SUM(E72:E84)</f>
        <v>0</v>
      </c>
      <c r="F85" s="10">
        <f>D85/B85*100</f>
        <v>51.184265332017176</v>
      </c>
      <c r="G85" s="32"/>
    </row>
    <row r="86" spans="1:6" ht="15">
      <c r="A86" s="50"/>
      <c r="B86" s="51"/>
      <c r="C86" s="51"/>
      <c r="D86" s="52"/>
      <c r="E86" s="53"/>
      <c r="F86" s="53"/>
    </row>
    <row r="87" spans="1:4" ht="23.25">
      <c r="A87" s="33" t="s">
        <v>7</v>
      </c>
      <c r="B87" s="34">
        <f>B85-B70</f>
        <v>9155.19999999972</v>
      </c>
      <c r="C87" s="55"/>
      <c r="D87" s="54">
        <f>D85-D70</f>
        <v>-34951.10000000009</v>
      </c>
    </row>
    <row r="88" spans="1:4" ht="24">
      <c r="A88" s="37" t="s">
        <v>8</v>
      </c>
      <c r="B88" s="38">
        <f>B89+B92+B95</f>
        <v>9155.2</v>
      </c>
      <c r="C88" s="38">
        <f>C89+C92+C95</f>
        <v>0</v>
      </c>
      <c r="D88" s="38">
        <f>D89+D92+D95</f>
        <v>-5838</v>
      </c>
    </row>
    <row r="89" spans="1:4" ht="13.5">
      <c r="A89" s="33" t="s">
        <v>9</v>
      </c>
      <c r="B89" s="40">
        <f>B90+B91</f>
        <v>19155.2</v>
      </c>
      <c r="C89" s="56"/>
      <c r="D89" s="41">
        <v>0</v>
      </c>
    </row>
    <row r="90" spans="1:4" ht="24">
      <c r="A90" s="26" t="s">
        <v>10</v>
      </c>
      <c r="B90" s="42">
        <v>19155.2</v>
      </c>
      <c r="C90" s="57"/>
      <c r="D90" s="43">
        <v>0</v>
      </c>
    </row>
    <row r="91" spans="1:4" ht="24">
      <c r="A91" s="26" t="s">
        <v>11</v>
      </c>
      <c r="B91" s="38"/>
      <c r="C91" s="58"/>
      <c r="D91" s="44"/>
    </row>
    <row r="92" spans="1:4" ht="23.25">
      <c r="A92" s="33" t="s">
        <v>55</v>
      </c>
      <c r="B92" s="45">
        <f>B93+B94</f>
        <v>-10000</v>
      </c>
      <c r="C92" s="55"/>
      <c r="D92" s="46">
        <f>D93+D94</f>
        <v>-5838</v>
      </c>
    </row>
    <row r="93" spans="1:10" ht="24">
      <c r="A93" s="26" t="s">
        <v>12</v>
      </c>
      <c r="B93" s="38">
        <v>0</v>
      </c>
      <c r="C93" s="58"/>
      <c r="D93" s="44">
        <v>0</v>
      </c>
      <c r="J93" s="22" t="s">
        <v>100</v>
      </c>
    </row>
    <row r="94" spans="1:4" ht="36">
      <c r="A94" s="26" t="s">
        <v>13</v>
      </c>
      <c r="B94" s="38">
        <v>-10000</v>
      </c>
      <c r="C94" s="58"/>
      <c r="D94" s="44">
        <v>-5838</v>
      </c>
    </row>
    <row r="95" spans="1:4" ht="23.25">
      <c r="A95" s="25" t="s">
        <v>82</v>
      </c>
      <c r="B95" s="34">
        <v>0</v>
      </c>
      <c r="C95" s="58"/>
      <c r="D95" s="47">
        <v>0</v>
      </c>
    </row>
    <row r="96" spans="1:4" ht="23.25">
      <c r="A96" s="33" t="s">
        <v>14</v>
      </c>
      <c r="B96" s="34">
        <f>B87-B88</f>
        <v>-2.801243681460619E-10</v>
      </c>
      <c r="C96" s="59"/>
      <c r="D96" s="47">
        <f>D87-D88</f>
        <v>-29113.100000000093</v>
      </c>
    </row>
    <row r="97" ht="29.25" customHeight="1"/>
    <row r="98" ht="12.75">
      <c r="A98" s="60"/>
    </row>
    <row r="99" ht="27.75" customHeight="1"/>
  </sheetData>
  <sheetProtection/>
  <mergeCells count="5">
    <mergeCell ref="A1:F1"/>
    <mergeCell ref="A2:A5"/>
    <mergeCell ref="B2:B5"/>
    <mergeCell ref="D2:D5"/>
    <mergeCell ref="F2:F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H75" sqref="H75"/>
    </sheetView>
  </sheetViews>
  <sheetFormatPr defaultColWidth="9.00390625" defaultRowHeight="12.75"/>
  <cols>
    <col min="1" max="1" width="49.50390625" style="48" customWidth="1"/>
    <col min="2" max="2" width="15.375" style="49" customWidth="1"/>
    <col min="3" max="3" width="15.375" style="49" hidden="1" customWidth="1"/>
    <col min="4" max="4" width="17.00390625" style="35" customWidth="1"/>
    <col min="5" max="5" width="13.875" style="36" hidden="1" customWidth="1"/>
    <col min="6" max="6" width="13.625" style="36" customWidth="1"/>
    <col min="7" max="7" width="9.125" style="22" customWidth="1"/>
    <col min="8" max="16384" width="8.875" style="22" customWidth="1"/>
  </cols>
  <sheetData>
    <row r="1" spans="1:6" ht="39" customHeight="1" thickBot="1">
      <c r="A1" s="105" t="s">
        <v>110</v>
      </c>
      <c r="B1" s="105"/>
      <c r="C1" s="105"/>
      <c r="D1" s="105"/>
      <c r="E1" s="105"/>
      <c r="F1" s="105"/>
    </row>
    <row r="2" spans="1:6" ht="12.75" customHeight="1">
      <c r="A2" s="102" t="s">
        <v>15</v>
      </c>
      <c r="B2" s="106" t="s">
        <v>95</v>
      </c>
      <c r="C2" s="1"/>
      <c r="D2" s="109" t="s">
        <v>111</v>
      </c>
      <c r="E2" s="2"/>
      <c r="F2" s="112" t="s">
        <v>0</v>
      </c>
    </row>
    <row r="3" spans="1:6" ht="12.75" customHeight="1">
      <c r="A3" s="103"/>
      <c r="B3" s="107"/>
      <c r="C3" s="3"/>
      <c r="D3" s="110"/>
      <c r="E3" s="4"/>
      <c r="F3" s="113"/>
    </row>
    <row r="4" spans="1:6" ht="12.75">
      <c r="A4" s="103"/>
      <c r="B4" s="107"/>
      <c r="C4" s="3"/>
      <c r="D4" s="110"/>
      <c r="E4" s="4"/>
      <c r="F4" s="113"/>
    </row>
    <row r="5" spans="1:6" ht="26.25" customHeight="1">
      <c r="A5" s="104"/>
      <c r="B5" s="108"/>
      <c r="C5" s="5"/>
      <c r="D5" s="111"/>
      <c r="E5" s="6"/>
      <c r="F5" s="114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B8+B9+B10+B11</f>
        <v>211184</v>
      </c>
      <c r="C7" s="9"/>
      <c r="D7" s="9">
        <f>D8+D9+D10+D11+D12</f>
        <v>150557.1</v>
      </c>
      <c r="E7" s="10"/>
      <c r="F7" s="11">
        <f aca="true" t="shared" si="0" ref="F7:F17">(D7/B7)*100</f>
        <v>71.29190658383212</v>
      </c>
    </row>
    <row r="8" spans="1:6" ht="60" customHeight="1">
      <c r="A8" s="26" t="s">
        <v>50</v>
      </c>
      <c r="B8" s="12">
        <v>209304</v>
      </c>
      <c r="C8" s="12"/>
      <c r="D8" s="12">
        <v>149039.1</v>
      </c>
      <c r="E8" s="13"/>
      <c r="F8" s="13">
        <f t="shared" si="0"/>
        <v>71.20700034399725</v>
      </c>
    </row>
    <row r="9" spans="1:6" ht="93" customHeight="1">
      <c r="A9" s="26" t="s">
        <v>40</v>
      </c>
      <c r="B9" s="12">
        <v>106</v>
      </c>
      <c r="C9" s="12"/>
      <c r="D9" s="12">
        <v>65.6</v>
      </c>
      <c r="E9" s="13"/>
      <c r="F9" s="13">
        <f t="shared" si="0"/>
        <v>61.886792452830186</v>
      </c>
    </row>
    <row r="10" spans="1:6" ht="36.75" customHeight="1">
      <c r="A10" s="26" t="s">
        <v>41</v>
      </c>
      <c r="B10" s="12">
        <v>1674</v>
      </c>
      <c r="C10" s="12"/>
      <c r="D10" s="12">
        <v>1533.8</v>
      </c>
      <c r="E10" s="13"/>
      <c r="F10" s="13">
        <f t="shared" si="0"/>
        <v>91.62485065710871</v>
      </c>
    </row>
    <row r="11" spans="1:6" ht="72">
      <c r="A11" s="26" t="s">
        <v>58</v>
      </c>
      <c r="B11" s="12">
        <v>100</v>
      </c>
      <c r="C11" s="12"/>
      <c r="D11" s="12">
        <v>13.4</v>
      </c>
      <c r="E11" s="13"/>
      <c r="F11" s="13">
        <f t="shared" si="0"/>
        <v>13.4</v>
      </c>
    </row>
    <row r="12" spans="1:6" ht="59.25" customHeight="1">
      <c r="A12" s="26" t="s">
        <v>97</v>
      </c>
      <c r="B12" s="12"/>
      <c r="C12" s="12"/>
      <c r="D12" s="12">
        <v>-94.8</v>
      </c>
      <c r="E12" s="13"/>
      <c r="F12" s="13"/>
    </row>
    <row r="13" spans="1:6" ht="23.25">
      <c r="A13" s="25" t="s">
        <v>1</v>
      </c>
      <c r="B13" s="14">
        <f>B14+B15+B16+B17</f>
        <v>8307</v>
      </c>
      <c r="C13" s="14"/>
      <c r="D13" s="14">
        <f>D14+D15+D16+D17</f>
        <v>5882.7</v>
      </c>
      <c r="E13" s="15"/>
      <c r="F13" s="15">
        <f t="shared" si="0"/>
        <v>70.81617912603828</v>
      </c>
    </row>
    <row r="14" spans="1:6" ht="48">
      <c r="A14" s="26" t="s">
        <v>2</v>
      </c>
      <c r="B14" s="12">
        <v>2953</v>
      </c>
      <c r="C14" s="12"/>
      <c r="D14" s="12">
        <v>2651.4</v>
      </c>
      <c r="E14" s="13"/>
      <c r="F14" s="13">
        <f t="shared" si="0"/>
        <v>89.78665763630207</v>
      </c>
    </row>
    <row r="15" spans="1:6" ht="74.25" customHeight="1">
      <c r="A15" s="26" t="s">
        <v>3</v>
      </c>
      <c r="B15" s="12">
        <v>21</v>
      </c>
      <c r="C15" s="12"/>
      <c r="D15" s="12">
        <v>20.3</v>
      </c>
      <c r="E15" s="13"/>
      <c r="F15" s="13">
        <f t="shared" si="0"/>
        <v>96.66666666666667</v>
      </c>
    </row>
    <row r="16" spans="1:6" ht="48">
      <c r="A16" s="26" t="s">
        <v>57</v>
      </c>
      <c r="B16" s="12">
        <v>5882</v>
      </c>
      <c r="C16" s="12"/>
      <c r="D16" s="12">
        <v>3671.8</v>
      </c>
      <c r="E16" s="13"/>
      <c r="F16" s="13">
        <f t="shared" si="0"/>
        <v>62.42434546072765</v>
      </c>
    </row>
    <row r="17" spans="1:6" ht="48">
      <c r="A17" s="26" t="s">
        <v>4</v>
      </c>
      <c r="B17" s="12">
        <v>-549</v>
      </c>
      <c r="C17" s="12"/>
      <c r="D17" s="12">
        <v>-460.8</v>
      </c>
      <c r="E17" s="13"/>
      <c r="F17" s="13">
        <f t="shared" si="0"/>
        <v>83.93442622950819</v>
      </c>
    </row>
    <row r="18" spans="1:6" ht="15">
      <c r="A18" s="25" t="s">
        <v>16</v>
      </c>
      <c r="B18" s="9">
        <f>B20+B21+B22+B19</f>
        <v>35133</v>
      </c>
      <c r="C18" s="9"/>
      <c r="D18" s="9">
        <f>D20+D21+D22+D19</f>
        <v>25818.8</v>
      </c>
      <c r="E18" s="10"/>
      <c r="F18" s="11">
        <f>(D18/B18)*100</f>
        <v>73.48874277744571</v>
      </c>
    </row>
    <row r="19" spans="1:6" ht="24">
      <c r="A19" s="26" t="s">
        <v>88</v>
      </c>
      <c r="B19" s="12">
        <v>11972</v>
      </c>
      <c r="C19" s="12"/>
      <c r="D19" s="12">
        <v>10910.3</v>
      </c>
      <c r="E19" s="10"/>
      <c r="F19" s="18">
        <f>D19/B19*100</f>
        <v>91.13180755095222</v>
      </c>
    </row>
    <row r="20" spans="1:6" ht="24">
      <c r="A20" s="26" t="s">
        <v>26</v>
      </c>
      <c r="B20" s="12">
        <v>22980</v>
      </c>
      <c r="C20" s="12"/>
      <c r="D20" s="12">
        <v>14805.9</v>
      </c>
      <c r="E20" s="13"/>
      <c r="F20" s="13">
        <f>(D20/B20)*100</f>
        <v>64.42950391644908</v>
      </c>
    </row>
    <row r="21" spans="1:6" ht="12.75">
      <c r="A21" s="26" t="s">
        <v>42</v>
      </c>
      <c r="B21" s="12">
        <v>30</v>
      </c>
      <c r="C21" s="12"/>
      <c r="D21" s="12">
        <v>-10.6</v>
      </c>
      <c r="E21" s="13"/>
      <c r="F21" s="13">
        <v>0</v>
      </c>
    </row>
    <row r="22" spans="1:6" ht="25.5" customHeight="1">
      <c r="A22" s="26" t="s">
        <v>60</v>
      </c>
      <c r="B22" s="12">
        <v>151</v>
      </c>
      <c r="C22" s="12"/>
      <c r="D22" s="12">
        <v>113.2</v>
      </c>
      <c r="E22" s="13"/>
      <c r="F22" s="13">
        <f>(D22/B22)*100</f>
        <v>74.96688741721854</v>
      </c>
    </row>
    <row r="23" spans="1:6" ht="15">
      <c r="A23" s="25" t="s">
        <v>17</v>
      </c>
      <c r="B23" s="9">
        <f>B24+B26+B25</f>
        <v>25421</v>
      </c>
      <c r="C23" s="9"/>
      <c r="D23" s="9">
        <f>D24+D26+D25</f>
        <v>13418.9</v>
      </c>
      <c r="E23" s="10"/>
      <c r="F23" s="10">
        <f>(D23/B23)*100</f>
        <v>52.78667243617482</v>
      </c>
    </row>
    <row r="24" spans="1:6" ht="15" customHeight="1">
      <c r="A24" s="26" t="s">
        <v>61</v>
      </c>
      <c r="B24" s="12">
        <v>3325</v>
      </c>
      <c r="C24" s="12"/>
      <c r="D24" s="12">
        <v>1218.1</v>
      </c>
      <c r="E24" s="13"/>
      <c r="F24" s="13">
        <f>(D24/B24)*100</f>
        <v>36.63458646616541</v>
      </c>
    </row>
    <row r="25" spans="1:6" ht="12.75">
      <c r="A25" s="26" t="s">
        <v>5</v>
      </c>
      <c r="B25" s="12">
        <v>1428</v>
      </c>
      <c r="C25" s="12"/>
      <c r="D25" s="12">
        <v>489.9</v>
      </c>
      <c r="E25" s="13"/>
      <c r="F25" s="13">
        <f>(D25/B25)*100</f>
        <v>34.30672268907563</v>
      </c>
    </row>
    <row r="26" spans="1:6" ht="13.5" customHeight="1">
      <c r="A26" s="27" t="s">
        <v>18</v>
      </c>
      <c r="B26" s="12">
        <v>20668</v>
      </c>
      <c r="C26" s="12"/>
      <c r="D26" s="12">
        <v>11710.9</v>
      </c>
      <c r="E26" s="13"/>
      <c r="F26" s="13">
        <f>(D26/B26)*100</f>
        <v>56.66198954906135</v>
      </c>
    </row>
    <row r="27" spans="1:6" ht="15">
      <c r="A27" s="25" t="s">
        <v>19</v>
      </c>
      <c r="B27" s="9">
        <f>B28+B30+B29</f>
        <v>10090</v>
      </c>
      <c r="C27" s="9">
        <f>C28+C30</f>
        <v>0</v>
      </c>
      <c r="D27" s="9">
        <f>D28+D30+D29</f>
        <v>7463.799999999999</v>
      </c>
      <c r="E27" s="10">
        <f>E28+E30</f>
        <v>0</v>
      </c>
      <c r="F27" s="10">
        <f>F28</f>
        <v>78.2914653784219</v>
      </c>
    </row>
    <row r="28" spans="1:6" ht="42" customHeight="1">
      <c r="A28" s="28" t="s">
        <v>62</v>
      </c>
      <c r="B28" s="12">
        <v>6210</v>
      </c>
      <c r="C28" s="12"/>
      <c r="D28" s="12">
        <v>4861.9</v>
      </c>
      <c r="E28" s="13"/>
      <c r="F28" s="13">
        <f>(D28/B28)*100</f>
        <v>78.2914653784219</v>
      </c>
    </row>
    <row r="29" spans="1:6" ht="59.25" customHeight="1">
      <c r="A29" s="26" t="s">
        <v>98</v>
      </c>
      <c r="B29" s="12">
        <v>7</v>
      </c>
      <c r="C29" s="12"/>
      <c r="D29" s="12">
        <v>2.2</v>
      </c>
      <c r="E29" s="13"/>
      <c r="F29" s="13">
        <f>(D29/B29)*100</f>
        <v>31.428571428571434</v>
      </c>
    </row>
    <row r="30" spans="1:6" ht="48.75" customHeight="1">
      <c r="A30" s="28" t="s">
        <v>85</v>
      </c>
      <c r="B30" s="12">
        <v>3873</v>
      </c>
      <c r="C30" s="12"/>
      <c r="D30" s="12">
        <v>2599.7</v>
      </c>
      <c r="E30" s="13"/>
      <c r="F30" s="13">
        <f>(D30/B30)*100</f>
        <v>67.12367673638006</v>
      </c>
    </row>
    <row r="31" spans="1:6" ht="24" customHeight="1" hidden="1">
      <c r="A31" s="29" t="s">
        <v>83</v>
      </c>
      <c r="B31" s="14">
        <f>B32</f>
        <v>0</v>
      </c>
      <c r="C31" s="14"/>
      <c r="D31" s="14">
        <f>D32</f>
        <v>0</v>
      </c>
      <c r="E31" s="15"/>
      <c r="F31" s="15"/>
    </row>
    <row r="32" spans="1:6" ht="37.5" customHeight="1" hidden="1">
      <c r="A32" s="27" t="s">
        <v>84</v>
      </c>
      <c r="B32" s="12">
        <v>0</v>
      </c>
      <c r="C32" s="12"/>
      <c r="D32" s="12">
        <v>0</v>
      </c>
      <c r="E32" s="13"/>
      <c r="F32" s="13"/>
    </row>
    <row r="33" spans="1:6" ht="24">
      <c r="A33" s="25" t="s">
        <v>27</v>
      </c>
      <c r="B33" s="9">
        <f>B34+B35+B36</f>
        <v>24750</v>
      </c>
      <c r="C33" s="9"/>
      <c r="D33" s="9">
        <f>D34+D35+D36</f>
        <v>16123.699999999999</v>
      </c>
      <c r="E33" s="10"/>
      <c r="F33" s="10">
        <f>(D33/B33)*100</f>
        <v>65.14626262626263</v>
      </c>
    </row>
    <row r="34" spans="1:6" ht="69.75" customHeight="1">
      <c r="A34" s="26" t="s">
        <v>43</v>
      </c>
      <c r="B34" s="12">
        <v>23415</v>
      </c>
      <c r="C34" s="12"/>
      <c r="D34" s="12">
        <v>15178.9</v>
      </c>
      <c r="E34" s="13"/>
      <c r="F34" s="13">
        <f>(D34/B34)*100</f>
        <v>64.82553918428357</v>
      </c>
    </row>
    <row r="35" spans="1:6" ht="24.75" customHeight="1" hidden="1">
      <c r="A35" s="27" t="s">
        <v>64</v>
      </c>
      <c r="B35" s="12">
        <v>0</v>
      </c>
      <c r="C35" s="12"/>
      <c r="D35" s="12">
        <v>0</v>
      </c>
      <c r="E35" s="13"/>
      <c r="F35" s="13">
        <v>0</v>
      </c>
    </row>
    <row r="36" spans="1:6" ht="69" customHeight="1">
      <c r="A36" s="26" t="s">
        <v>65</v>
      </c>
      <c r="B36" s="12">
        <v>1335</v>
      </c>
      <c r="C36" s="12"/>
      <c r="D36" s="12">
        <v>944.8</v>
      </c>
      <c r="E36" s="13"/>
      <c r="F36" s="13">
        <f>D36/B36*100</f>
        <v>70.77153558052433</v>
      </c>
    </row>
    <row r="37" spans="1:6" ht="15">
      <c r="A37" s="25" t="s">
        <v>28</v>
      </c>
      <c r="B37" s="9">
        <f>B38</f>
        <v>1855</v>
      </c>
      <c r="C37" s="9"/>
      <c r="D37" s="9">
        <f>D38</f>
        <v>1505.2</v>
      </c>
      <c r="E37" s="10"/>
      <c r="F37" s="10">
        <f>(D37/B37)*100</f>
        <v>81.14285714285715</v>
      </c>
    </row>
    <row r="38" spans="1:6" ht="12.75" customHeight="1">
      <c r="A38" s="26" t="s">
        <v>49</v>
      </c>
      <c r="B38" s="12">
        <v>1855</v>
      </c>
      <c r="C38" s="12"/>
      <c r="D38" s="12">
        <v>1505.2</v>
      </c>
      <c r="E38" s="13"/>
      <c r="F38" s="13">
        <f>(D38/B38)*100</f>
        <v>81.14285714285715</v>
      </c>
    </row>
    <row r="39" spans="1:6" ht="24">
      <c r="A39" s="25" t="s">
        <v>44</v>
      </c>
      <c r="B39" s="9">
        <f>B40+B41</f>
        <v>10138</v>
      </c>
      <c r="C39" s="9"/>
      <c r="D39" s="9">
        <f>D40+D41</f>
        <v>18998.699999999997</v>
      </c>
      <c r="E39" s="10"/>
      <c r="F39" s="10">
        <f>D39/B39*100</f>
        <v>187.40086802130597</v>
      </c>
    </row>
    <row r="40" spans="1:6" ht="18" customHeight="1">
      <c r="A40" s="27" t="s">
        <v>66</v>
      </c>
      <c r="B40" s="17">
        <v>27</v>
      </c>
      <c r="C40" s="17"/>
      <c r="D40" s="17">
        <v>16.6</v>
      </c>
      <c r="E40" s="18"/>
      <c r="F40" s="18">
        <f>D40/B40*100</f>
        <v>61.48148148148148</v>
      </c>
    </row>
    <row r="41" spans="1:6" ht="15" customHeight="1">
      <c r="A41" s="26" t="s">
        <v>67</v>
      </c>
      <c r="B41" s="17">
        <v>10111</v>
      </c>
      <c r="C41" s="17"/>
      <c r="D41" s="17">
        <v>18982.1</v>
      </c>
      <c r="E41" s="18"/>
      <c r="F41" s="18">
        <f>D41/B41*100</f>
        <v>187.73711799030758</v>
      </c>
    </row>
    <row r="42" spans="1:6" ht="24">
      <c r="A42" s="25" t="s">
        <v>35</v>
      </c>
      <c r="B42" s="9">
        <f>B43+B44+B45</f>
        <v>1901</v>
      </c>
      <c r="C42" s="9"/>
      <c r="D42" s="9">
        <f>D43+D44+D45</f>
        <v>1535.6</v>
      </c>
      <c r="E42" s="10"/>
      <c r="F42" s="10">
        <f>(D42/B42)*100</f>
        <v>80.77853761178326</v>
      </c>
    </row>
    <row r="43" spans="1:6" ht="21" customHeight="1">
      <c r="A43" s="26" t="s">
        <v>68</v>
      </c>
      <c r="B43" s="17">
        <v>994</v>
      </c>
      <c r="C43" s="17"/>
      <c r="D43" s="17">
        <v>760.4</v>
      </c>
      <c r="E43" s="18"/>
      <c r="F43" s="18">
        <f>D43/B43*100</f>
        <v>76.4989939637827</v>
      </c>
    </row>
    <row r="44" spans="1:6" ht="74.25" customHeight="1">
      <c r="A44" s="30" t="s">
        <v>69</v>
      </c>
      <c r="B44" s="17">
        <v>227</v>
      </c>
      <c r="C44" s="17"/>
      <c r="D44" s="17">
        <v>123.7</v>
      </c>
      <c r="E44" s="18"/>
      <c r="F44" s="18">
        <f>D44/B44*100</f>
        <v>54.49339207048458</v>
      </c>
    </row>
    <row r="45" spans="1:6" ht="30" customHeight="1">
      <c r="A45" s="26" t="s">
        <v>70</v>
      </c>
      <c r="B45" s="17">
        <v>680</v>
      </c>
      <c r="C45" s="17"/>
      <c r="D45" s="17">
        <v>651.5</v>
      </c>
      <c r="E45" s="18"/>
      <c r="F45" s="18">
        <f>D45/B45*100</f>
        <v>95.80882352941177</v>
      </c>
    </row>
    <row r="46" spans="1:6" ht="15">
      <c r="A46" s="25" t="s">
        <v>36</v>
      </c>
      <c r="B46" s="9">
        <f>SUM(B47:B57)</f>
        <v>6287</v>
      </c>
      <c r="C46" s="9"/>
      <c r="D46" s="9">
        <f>SUM(D47:D57)</f>
        <v>4907.5</v>
      </c>
      <c r="E46" s="10"/>
      <c r="F46" s="10">
        <f>(D46/B46)*100</f>
        <v>78.05789724829012</v>
      </c>
    </row>
    <row r="47" spans="1:6" ht="33.75" customHeight="1">
      <c r="A47" s="27" t="s">
        <v>71</v>
      </c>
      <c r="B47" s="17">
        <v>100</v>
      </c>
      <c r="C47" s="17"/>
      <c r="D47" s="17">
        <v>54.4</v>
      </c>
      <c r="E47" s="19">
        <v>51</v>
      </c>
      <c r="F47" s="18">
        <f>(D47/B47)*100</f>
        <v>54.400000000000006</v>
      </c>
    </row>
    <row r="48" spans="1:6" ht="51" customHeight="1" hidden="1">
      <c r="A48" s="26" t="s">
        <v>72</v>
      </c>
      <c r="B48" s="17">
        <v>0</v>
      </c>
      <c r="C48" s="17"/>
      <c r="D48" s="17">
        <v>0</v>
      </c>
      <c r="E48" s="19">
        <v>22</v>
      </c>
      <c r="F48" s="18">
        <v>0</v>
      </c>
    </row>
    <row r="49" spans="1:6" ht="48" customHeight="1">
      <c r="A49" s="26" t="s">
        <v>6</v>
      </c>
      <c r="B49" s="17">
        <v>576</v>
      </c>
      <c r="C49" s="17"/>
      <c r="D49" s="17">
        <v>294</v>
      </c>
      <c r="E49" s="19">
        <v>71</v>
      </c>
      <c r="F49" s="18">
        <f>(D49/B49)*100</f>
        <v>51.041666666666664</v>
      </c>
    </row>
    <row r="50" spans="1:6" ht="24" customHeight="1" hidden="1">
      <c r="A50" s="26" t="s">
        <v>52</v>
      </c>
      <c r="B50" s="17">
        <v>0</v>
      </c>
      <c r="C50" s="17"/>
      <c r="D50" s="17">
        <v>0</v>
      </c>
      <c r="E50" s="19">
        <v>0</v>
      </c>
      <c r="F50" s="18">
        <v>0</v>
      </c>
    </row>
    <row r="51" spans="1:6" ht="99" customHeight="1">
      <c r="A51" s="26" t="s">
        <v>73</v>
      </c>
      <c r="B51" s="17">
        <v>122</v>
      </c>
      <c r="C51" s="17"/>
      <c r="D51" s="17">
        <v>102</v>
      </c>
      <c r="E51" s="19">
        <v>121.2</v>
      </c>
      <c r="F51" s="18">
        <f aca="true" t="shared" si="1" ref="F51:F67">D51/B51*100</f>
        <v>83.60655737704919</v>
      </c>
    </row>
    <row r="52" spans="1:6" ht="68.25" customHeight="1">
      <c r="A52" s="26" t="s">
        <v>99</v>
      </c>
      <c r="B52" s="17">
        <v>1002</v>
      </c>
      <c r="C52" s="17"/>
      <c r="D52" s="17">
        <v>852.1</v>
      </c>
      <c r="E52" s="19">
        <v>887.3</v>
      </c>
      <c r="F52" s="18">
        <f t="shared" si="1"/>
        <v>85.03992015968063</v>
      </c>
    </row>
    <row r="53" spans="1:6" ht="27" customHeight="1">
      <c r="A53" s="26" t="s">
        <v>74</v>
      </c>
      <c r="B53" s="17">
        <v>153</v>
      </c>
      <c r="C53" s="17"/>
      <c r="D53" s="17">
        <v>121.5</v>
      </c>
      <c r="E53" s="19">
        <v>347.5</v>
      </c>
      <c r="F53" s="18">
        <f t="shared" si="1"/>
        <v>79.41176470588235</v>
      </c>
    </row>
    <row r="54" spans="1:6" ht="54" customHeight="1">
      <c r="A54" s="27" t="s">
        <v>75</v>
      </c>
      <c r="B54" s="17">
        <v>2248</v>
      </c>
      <c r="C54" s="17"/>
      <c r="D54" s="17">
        <v>2147.8</v>
      </c>
      <c r="E54" s="19">
        <v>87.6</v>
      </c>
      <c r="F54" s="18">
        <f t="shared" si="1"/>
        <v>95.54270462633453</v>
      </c>
    </row>
    <row r="55" spans="1:6" ht="60" customHeight="1">
      <c r="A55" s="26" t="s">
        <v>59</v>
      </c>
      <c r="B55" s="17">
        <v>37</v>
      </c>
      <c r="C55" s="17"/>
      <c r="D55" s="17">
        <v>33.9</v>
      </c>
      <c r="E55" s="19">
        <v>221.8</v>
      </c>
      <c r="F55" s="18">
        <f t="shared" si="1"/>
        <v>91.62162162162161</v>
      </c>
    </row>
    <row r="56" spans="1:6" ht="42" customHeight="1">
      <c r="A56" s="26" t="s">
        <v>76</v>
      </c>
      <c r="B56" s="17">
        <v>125</v>
      </c>
      <c r="C56" s="17"/>
      <c r="D56" s="17">
        <v>78.5</v>
      </c>
      <c r="E56" s="19">
        <v>68.4</v>
      </c>
      <c r="F56" s="18">
        <f t="shared" si="1"/>
        <v>62.8</v>
      </c>
    </row>
    <row r="57" spans="1:6" ht="24.75" customHeight="1">
      <c r="A57" s="26" t="s">
        <v>77</v>
      </c>
      <c r="B57" s="17">
        <v>1924</v>
      </c>
      <c r="C57" s="17"/>
      <c r="D57" s="17">
        <v>1223.3</v>
      </c>
      <c r="E57" s="17">
        <v>3536.16</v>
      </c>
      <c r="F57" s="18">
        <f t="shared" si="1"/>
        <v>63.58108108108108</v>
      </c>
    </row>
    <row r="58" spans="1:6" ht="18" customHeight="1">
      <c r="A58" s="25" t="s">
        <v>78</v>
      </c>
      <c r="B58" s="9">
        <v>514</v>
      </c>
      <c r="C58" s="9"/>
      <c r="D58" s="9">
        <v>402.3</v>
      </c>
      <c r="E58" s="10"/>
      <c r="F58" s="18">
        <f t="shared" si="1"/>
        <v>78.26848249027238</v>
      </c>
    </row>
    <row r="59" spans="1:6" ht="15">
      <c r="A59" s="25" t="s">
        <v>51</v>
      </c>
      <c r="B59" s="9">
        <f>B7+B13+B18+B23+B27+B33+B37+B39+B42+B46+B58+B31</f>
        <v>335580</v>
      </c>
      <c r="C59" s="9"/>
      <c r="D59" s="9">
        <f>D7+D13+D18+D23+D27+D33+D37+D39+D42+D46+D58</f>
        <v>246614.30000000002</v>
      </c>
      <c r="E59" s="10"/>
      <c r="F59" s="10">
        <f t="shared" si="1"/>
        <v>73.4889743131295</v>
      </c>
    </row>
    <row r="60" spans="1:6" ht="15">
      <c r="A60" s="25" t="s">
        <v>32</v>
      </c>
      <c r="B60" s="9">
        <f>B61+B67+B68+B69</f>
        <v>1669321.4000000001</v>
      </c>
      <c r="C60" s="9">
        <f>C61+C67+C68+C69</f>
        <v>0</v>
      </c>
      <c r="D60" s="9">
        <f>D61+D67+D68+D69</f>
        <v>948906.3</v>
      </c>
      <c r="E60" s="10"/>
      <c r="F60" s="10">
        <f t="shared" si="1"/>
        <v>56.84383486607193</v>
      </c>
    </row>
    <row r="61" spans="1:6" ht="24.75" customHeight="1">
      <c r="A61" s="31" t="s">
        <v>79</v>
      </c>
      <c r="B61" s="9">
        <f>B63+B64+B65+B66</f>
        <v>1667679.4000000001</v>
      </c>
      <c r="C61" s="9">
        <f>C63+C64+C65+C66</f>
        <v>0</v>
      </c>
      <c r="D61" s="9">
        <f>D63+D64+D65+D66</f>
        <v>955595.3</v>
      </c>
      <c r="E61" s="10"/>
      <c r="F61" s="10">
        <f t="shared" si="1"/>
        <v>57.30089968131764</v>
      </c>
    </row>
    <row r="62" spans="1:6" ht="24.75" customHeight="1">
      <c r="A62" s="26" t="s">
        <v>80</v>
      </c>
      <c r="B62" s="9">
        <f>B63</f>
        <v>440344</v>
      </c>
      <c r="C62" s="9">
        <f>C63</f>
        <v>0</v>
      </c>
      <c r="D62" s="9">
        <f>D63</f>
        <v>307037.9</v>
      </c>
      <c r="E62" s="20">
        <f>E63</f>
        <v>0</v>
      </c>
      <c r="F62" s="20">
        <f>F63</f>
        <v>69.72682720781934</v>
      </c>
    </row>
    <row r="63" spans="1:6" ht="21.75" customHeight="1">
      <c r="A63" s="26" t="s">
        <v>86</v>
      </c>
      <c r="B63" s="16">
        <v>440344</v>
      </c>
      <c r="C63" s="16"/>
      <c r="D63" s="16">
        <v>307037.9</v>
      </c>
      <c r="E63" s="21"/>
      <c r="F63" s="21">
        <f t="shared" si="1"/>
        <v>69.72682720781934</v>
      </c>
    </row>
    <row r="64" spans="1:6" ht="28.5" customHeight="1">
      <c r="A64" s="26" t="s">
        <v>53</v>
      </c>
      <c r="B64" s="16">
        <v>306031.9</v>
      </c>
      <c r="C64" s="16"/>
      <c r="D64" s="16">
        <v>52105.5</v>
      </c>
      <c r="E64" s="21"/>
      <c r="F64" s="21">
        <f t="shared" si="1"/>
        <v>17.02616622646201</v>
      </c>
    </row>
    <row r="65" spans="1:6" ht="21.75" customHeight="1">
      <c r="A65" s="26" t="s">
        <v>81</v>
      </c>
      <c r="B65" s="16">
        <v>910829.7</v>
      </c>
      <c r="C65" s="16"/>
      <c r="D65" s="16">
        <v>587865</v>
      </c>
      <c r="E65" s="21"/>
      <c r="F65" s="21">
        <f t="shared" si="1"/>
        <v>64.54170302088305</v>
      </c>
    </row>
    <row r="66" spans="1:6" ht="15">
      <c r="A66" s="26" t="s">
        <v>34</v>
      </c>
      <c r="B66" s="16">
        <v>10473.8</v>
      </c>
      <c r="C66" s="16"/>
      <c r="D66" s="16">
        <v>8586.9</v>
      </c>
      <c r="E66" s="21"/>
      <c r="F66" s="21">
        <f t="shared" si="1"/>
        <v>81.98457102484295</v>
      </c>
    </row>
    <row r="67" spans="1:6" ht="15">
      <c r="A67" s="26" t="s">
        <v>87</v>
      </c>
      <c r="B67" s="16">
        <v>1642</v>
      </c>
      <c r="C67" s="16"/>
      <c r="D67" s="16">
        <v>1175.4</v>
      </c>
      <c r="E67" s="21"/>
      <c r="F67" s="21">
        <f t="shared" si="1"/>
        <v>71.58343483556638</v>
      </c>
    </row>
    <row r="68" spans="1:6" ht="59.25" customHeight="1">
      <c r="A68" s="26" t="s">
        <v>54</v>
      </c>
      <c r="B68" s="16"/>
      <c r="C68" s="16"/>
      <c r="D68" s="16"/>
      <c r="E68" s="21"/>
      <c r="F68" s="21"/>
    </row>
    <row r="69" spans="1:6" ht="35.25" customHeight="1">
      <c r="A69" s="26" t="s">
        <v>56</v>
      </c>
      <c r="B69" s="16"/>
      <c r="C69" s="16"/>
      <c r="D69" s="16">
        <v>-7864.4</v>
      </c>
      <c r="E69" s="21"/>
      <c r="F69" s="21"/>
    </row>
    <row r="70" spans="1:6" ht="15">
      <c r="A70" s="25" t="s">
        <v>20</v>
      </c>
      <c r="B70" s="9">
        <f>B59+B60</f>
        <v>2004901.4000000001</v>
      </c>
      <c r="C70" s="9"/>
      <c r="D70" s="9">
        <f>D59+D60</f>
        <v>1195520.6</v>
      </c>
      <c r="E70" s="10"/>
      <c r="F70" s="10">
        <f>D70/B70*100</f>
        <v>59.6298950162836</v>
      </c>
    </row>
    <row r="71" spans="1:6" ht="15">
      <c r="A71" s="25" t="s">
        <v>21</v>
      </c>
      <c r="B71" s="9"/>
      <c r="C71" s="9"/>
      <c r="D71" s="9"/>
      <c r="E71" s="10"/>
      <c r="F71" s="10"/>
    </row>
    <row r="72" spans="1:6" ht="13.5">
      <c r="A72" s="26" t="s">
        <v>29</v>
      </c>
      <c r="B72" s="17">
        <v>74107.3</v>
      </c>
      <c r="C72" s="17"/>
      <c r="D72" s="17">
        <v>47841.4</v>
      </c>
      <c r="E72" s="18"/>
      <c r="F72" s="18">
        <f>(D72/B72)*100</f>
        <v>64.55693298770836</v>
      </c>
    </row>
    <row r="73" spans="1:6" ht="13.5">
      <c r="A73" s="26" t="s">
        <v>33</v>
      </c>
      <c r="B73" s="17">
        <v>253.9</v>
      </c>
      <c r="C73" s="17"/>
      <c r="D73" s="17">
        <v>89.5</v>
      </c>
      <c r="E73" s="18"/>
      <c r="F73" s="18">
        <f>D73/B73*100</f>
        <v>35.25009846396219</v>
      </c>
    </row>
    <row r="74" spans="1:6" ht="13.5">
      <c r="A74" s="26" t="s">
        <v>30</v>
      </c>
      <c r="B74" s="17">
        <v>11789.9</v>
      </c>
      <c r="C74" s="17"/>
      <c r="D74" s="17">
        <v>7699.8</v>
      </c>
      <c r="E74" s="18"/>
      <c r="F74" s="18">
        <f aca="true" t="shared" si="2" ref="F74:F84">(D74/B74)*100</f>
        <v>65.308441971518</v>
      </c>
    </row>
    <row r="75" spans="1:6" ht="13.5">
      <c r="A75" s="26" t="s">
        <v>31</v>
      </c>
      <c r="B75" s="17">
        <v>135699.6</v>
      </c>
      <c r="C75" s="17"/>
      <c r="D75" s="17">
        <v>81434.3</v>
      </c>
      <c r="E75" s="18"/>
      <c r="F75" s="18">
        <f t="shared" si="2"/>
        <v>60.0107148436694</v>
      </c>
    </row>
    <row r="76" spans="1:6" ht="13.5">
      <c r="A76" s="26" t="s">
        <v>39</v>
      </c>
      <c r="B76" s="17">
        <v>167144.2</v>
      </c>
      <c r="C76" s="17"/>
      <c r="D76" s="17">
        <v>80141.5</v>
      </c>
      <c r="E76" s="18"/>
      <c r="F76" s="18">
        <f t="shared" si="2"/>
        <v>47.94752076350839</v>
      </c>
    </row>
    <row r="77" spans="1:6" ht="13.5">
      <c r="A77" s="26" t="s">
        <v>22</v>
      </c>
      <c r="B77" s="17">
        <v>1015357.7</v>
      </c>
      <c r="C77" s="17"/>
      <c r="D77" s="17">
        <v>552912.2</v>
      </c>
      <c r="E77" s="18"/>
      <c r="F77" s="18">
        <f t="shared" si="2"/>
        <v>54.45491771028082</v>
      </c>
    </row>
    <row r="78" spans="1:6" ht="13.5">
      <c r="A78" s="26" t="s">
        <v>38</v>
      </c>
      <c r="B78" s="17">
        <v>89986.7</v>
      </c>
      <c r="C78" s="17"/>
      <c r="D78" s="17">
        <v>61670.2</v>
      </c>
      <c r="E78" s="18"/>
      <c r="F78" s="18">
        <f t="shared" si="2"/>
        <v>68.53257203564527</v>
      </c>
    </row>
    <row r="79" spans="1:6" ht="13.5" hidden="1">
      <c r="A79" s="26" t="s">
        <v>37</v>
      </c>
      <c r="B79" s="17"/>
      <c r="C79" s="17"/>
      <c r="D79" s="17"/>
      <c r="E79" s="18"/>
      <c r="F79" s="18"/>
    </row>
    <row r="80" spans="1:6" ht="13.5" hidden="1">
      <c r="A80" s="26" t="s">
        <v>37</v>
      </c>
      <c r="B80" s="17">
        <v>0</v>
      </c>
      <c r="C80" s="17"/>
      <c r="D80" s="17">
        <v>0</v>
      </c>
      <c r="E80" s="18"/>
      <c r="F80" s="18"/>
    </row>
    <row r="81" spans="1:6" ht="13.5">
      <c r="A81" s="26" t="s">
        <v>23</v>
      </c>
      <c r="B81" s="17">
        <v>476062.7</v>
      </c>
      <c r="C81" s="17"/>
      <c r="D81" s="17">
        <v>301046.5</v>
      </c>
      <c r="E81" s="18"/>
      <c r="F81" s="18">
        <f t="shared" si="2"/>
        <v>63.23673331264978</v>
      </c>
    </row>
    <row r="82" spans="1:6" ht="13.5">
      <c r="A82" s="26" t="s">
        <v>46</v>
      </c>
      <c r="B82" s="17">
        <v>33963.9</v>
      </c>
      <c r="C82" s="17"/>
      <c r="D82" s="17">
        <v>23200.5</v>
      </c>
      <c r="E82" s="18"/>
      <c r="F82" s="18">
        <f t="shared" si="2"/>
        <v>68.30929310238223</v>
      </c>
    </row>
    <row r="83" spans="1:6" ht="13.5">
      <c r="A83" s="26" t="s">
        <v>47</v>
      </c>
      <c r="B83" s="17">
        <v>9664.7</v>
      </c>
      <c r="C83" s="17"/>
      <c r="D83" s="17">
        <v>6202.7</v>
      </c>
      <c r="E83" s="18"/>
      <c r="F83" s="18">
        <f t="shared" si="2"/>
        <v>64.17891915941519</v>
      </c>
    </row>
    <row r="84" spans="1:6" ht="13.5">
      <c r="A84" s="26" t="s">
        <v>48</v>
      </c>
      <c r="B84" s="17">
        <v>26</v>
      </c>
      <c r="C84" s="17"/>
      <c r="D84" s="17">
        <v>15.6</v>
      </c>
      <c r="E84" s="18"/>
      <c r="F84" s="18">
        <f t="shared" si="2"/>
        <v>60</v>
      </c>
    </row>
    <row r="85" spans="1:7" ht="15">
      <c r="A85" s="25" t="s">
        <v>24</v>
      </c>
      <c r="B85" s="9">
        <f>SUM(B72:B84)</f>
        <v>2014056.5999999999</v>
      </c>
      <c r="C85" s="9">
        <f>SUM(C72:C84)</f>
        <v>0</v>
      </c>
      <c r="D85" s="9">
        <f>SUM(D72:D84)</f>
        <v>1162254.2</v>
      </c>
      <c r="E85" s="10">
        <f>SUM(E72:E84)</f>
        <v>0</v>
      </c>
      <c r="F85" s="10">
        <f>D85/B85*100</f>
        <v>57.707126999310745</v>
      </c>
      <c r="G85" s="32"/>
    </row>
    <row r="86" spans="1:6" ht="15">
      <c r="A86" s="50"/>
      <c r="B86" s="51"/>
      <c r="C86" s="51"/>
      <c r="D86" s="52"/>
      <c r="E86" s="53"/>
      <c r="F86" s="53"/>
    </row>
    <row r="87" spans="1:4" ht="23.25">
      <c r="A87" s="33" t="s">
        <v>7</v>
      </c>
      <c r="B87" s="34">
        <f>B85-B70</f>
        <v>9155.19999999972</v>
      </c>
      <c r="C87" s="55"/>
      <c r="D87" s="54">
        <f>D85-D70</f>
        <v>-33266.40000000014</v>
      </c>
    </row>
    <row r="88" spans="1:4" ht="24">
      <c r="A88" s="37" t="s">
        <v>8</v>
      </c>
      <c r="B88" s="38">
        <f>B89+B92+B95</f>
        <v>9155.2</v>
      </c>
      <c r="C88" s="38">
        <f>C89+C92+C95</f>
        <v>0</v>
      </c>
      <c r="D88" s="38">
        <f>D89+D92+D95</f>
        <v>-6672</v>
      </c>
    </row>
    <row r="89" spans="1:4" ht="13.5">
      <c r="A89" s="33" t="s">
        <v>9</v>
      </c>
      <c r="B89" s="40">
        <f>B90+B91</f>
        <v>19155.2</v>
      </c>
      <c r="C89" s="56"/>
      <c r="D89" s="41">
        <v>0</v>
      </c>
    </row>
    <row r="90" spans="1:4" ht="24">
      <c r="A90" s="26" t="s">
        <v>10</v>
      </c>
      <c r="B90" s="42">
        <v>19155.2</v>
      </c>
      <c r="C90" s="57"/>
      <c r="D90" s="43">
        <v>0</v>
      </c>
    </row>
    <row r="91" spans="1:4" ht="24">
      <c r="A91" s="26" t="s">
        <v>11</v>
      </c>
      <c r="B91" s="38"/>
      <c r="C91" s="58"/>
      <c r="D91" s="44"/>
    </row>
    <row r="92" spans="1:4" ht="23.25">
      <c r="A92" s="33" t="s">
        <v>55</v>
      </c>
      <c r="B92" s="45">
        <f>B93+B94</f>
        <v>-10000</v>
      </c>
      <c r="C92" s="55"/>
      <c r="D92" s="46">
        <f>D93+D94</f>
        <v>-6672</v>
      </c>
    </row>
    <row r="93" spans="1:10" ht="24">
      <c r="A93" s="26" t="s">
        <v>12</v>
      </c>
      <c r="B93" s="38">
        <v>0</v>
      </c>
      <c r="C93" s="58"/>
      <c r="D93" s="44">
        <v>0</v>
      </c>
      <c r="J93" s="22" t="s">
        <v>100</v>
      </c>
    </row>
    <row r="94" spans="1:4" ht="36">
      <c r="A94" s="26" t="s">
        <v>13</v>
      </c>
      <c r="B94" s="38">
        <v>-10000</v>
      </c>
      <c r="C94" s="58"/>
      <c r="D94" s="44">
        <v>-6672</v>
      </c>
    </row>
    <row r="95" spans="1:4" ht="23.25">
      <c r="A95" s="25" t="s">
        <v>82</v>
      </c>
      <c r="B95" s="34">
        <v>0</v>
      </c>
      <c r="C95" s="58"/>
      <c r="D95" s="47">
        <v>0</v>
      </c>
    </row>
    <row r="96" spans="1:4" ht="23.25">
      <c r="A96" s="33" t="s">
        <v>14</v>
      </c>
      <c r="B96" s="34">
        <f>B87-B88</f>
        <v>-2.801243681460619E-10</v>
      </c>
      <c r="C96" s="59"/>
      <c r="D96" s="47">
        <f>D87-D88</f>
        <v>-26594.40000000014</v>
      </c>
    </row>
    <row r="97" ht="29.25" customHeight="1"/>
    <row r="98" ht="12.75">
      <c r="A98" s="60"/>
    </row>
    <row r="99" ht="27.75" customHeight="1"/>
  </sheetData>
  <sheetProtection/>
  <mergeCells count="5">
    <mergeCell ref="A1:F1"/>
    <mergeCell ref="A2:A5"/>
    <mergeCell ref="B2:B5"/>
    <mergeCell ref="D2:D5"/>
    <mergeCell ref="F2:F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H75" sqref="H75"/>
    </sheetView>
  </sheetViews>
  <sheetFormatPr defaultColWidth="9.00390625" defaultRowHeight="12.75"/>
  <cols>
    <col min="1" max="1" width="49.50390625" style="48" customWidth="1"/>
    <col min="2" max="2" width="15.375" style="49" customWidth="1"/>
    <col min="3" max="3" width="15.375" style="49" hidden="1" customWidth="1"/>
    <col min="4" max="4" width="17.00390625" style="35" customWidth="1"/>
    <col min="5" max="5" width="13.875" style="36" hidden="1" customWidth="1"/>
    <col min="6" max="6" width="13.625" style="36" customWidth="1"/>
    <col min="7" max="7" width="9.125" style="22" customWidth="1"/>
    <col min="8" max="16384" width="8.875" style="22" customWidth="1"/>
  </cols>
  <sheetData>
    <row r="1" spans="1:6" ht="39" customHeight="1" thickBot="1">
      <c r="A1" s="105" t="s">
        <v>112</v>
      </c>
      <c r="B1" s="105"/>
      <c r="C1" s="105"/>
      <c r="D1" s="105"/>
      <c r="E1" s="105"/>
      <c r="F1" s="105"/>
    </row>
    <row r="2" spans="1:6" ht="12.75" customHeight="1">
      <c r="A2" s="102" t="s">
        <v>15</v>
      </c>
      <c r="B2" s="106" t="s">
        <v>95</v>
      </c>
      <c r="C2" s="1"/>
      <c r="D2" s="109" t="s">
        <v>113</v>
      </c>
      <c r="E2" s="2"/>
      <c r="F2" s="112" t="s">
        <v>0</v>
      </c>
    </row>
    <row r="3" spans="1:6" ht="12.75" customHeight="1">
      <c r="A3" s="103"/>
      <c r="B3" s="107"/>
      <c r="C3" s="3"/>
      <c r="D3" s="110"/>
      <c r="E3" s="4"/>
      <c r="F3" s="113"/>
    </row>
    <row r="4" spans="1:6" ht="12.75">
      <c r="A4" s="103"/>
      <c r="B4" s="107"/>
      <c r="C4" s="3"/>
      <c r="D4" s="110"/>
      <c r="E4" s="4"/>
      <c r="F4" s="113"/>
    </row>
    <row r="5" spans="1:6" ht="26.25" customHeight="1">
      <c r="A5" s="104"/>
      <c r="B5" s="108"/>
      <c r="C5" s="5"/>
      <c r="D5" s="111"/>
      <c r="E5" s="6"/>
      <c r="F5" s="114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B8+B9+B10+B11</f>
        <v>211184</v>
      </c>
      <c r="C7" s="9"/>
      <c r="D7" s="9">
        <f>D8+D9+D10+D11+D12</f>
        <v>168431.3</v>
      </c>
      <c r="E7" s="10"/>
      <c r="F7" s="11">
        <f aca="true" t="shared" si="0" ref="F7:F17">(D7/B7)*100</f>
        <v>79.75571065989847</v>
      </c>
    </row>
    <row r="8" spans="1:6" ht="60" customHeight="1">
      <c r="A8" s="26" t="s">
        <v>50</v>
      </c>
      <c r="B8" s="12">
        <v>209304</v>
      </c>
      <c r="C8" s="12"/>
      <c r="D8" s="12">
        <v>166811.7</v>
      </c>
      <c r="E8" s="13"/>
      <c r="F8" s="13">
        <f t="shared" si="0"/>
        <v>79.69828574704736</v>
      </c>
    </row>
    <row r="9" spans="1:6" ht="93" customHeight="1">
      <c r="A9" s="26" t="s">
        <v>40</v>
      </c>
      <c r="B9" s="12">
        <v>106</v>
      </c>
      <c r="C9" s="12"/>
      <c r="D9" s="12">
        <v>70.5</v>
      </c>
      <c r="E9" s="13"/>
      <c r="F9" s="13">
        <f t="shared" si="0"/>
        <v>66.50943396226415</v>
      </c>
    </row>
    <row r="10" spans="1:6" ht="36.75" customHeight="1">
      <c r="A10" s="26" t="s">
        <v>41</v>
      </c>
      <c r="B10" s="12">
        <v>1674</v>
      </c>
      <c r="C10" s="12"/>
      <c r="D10" s="12">
        <v>1621.5</v>
      </c>
      <c r="E10" s="13"/>
      <c r="F10" s="13">
        <f t="shared" si="0"/>
        <v>96.86379928315412</v>
      </c>
    </row>
    <row r="11" spans="1:6" ht="72">
      <c r="A11" s="26" t="s">
        <v>58</v>
      </c>
      <c r="B11" s="12">
        <v>100</v>
      </c>
      <c r="C11" s="12"/>
      <c r="D11" s="12">
        <v>22.3</v>
      </c>
      <c r="E11" s="13"/>
      <c r="F11" s="13">
        <f t="shared" si="0"/>
        <v>22.3</v>
      </c>
    </row>
    <row r="12" spans="1:6" ht="59.25" customHeight="1">
      <c r="A12" s="26" t="s">
        <v>97</v>
      </c>
      <c r="B12" s="12"/>
      <c r="C12" s="12"/>
      <c r="D12" s="12">
        <v>-94.7</v>
      </c>
      <c r="E12" s="13"/>
      <c r="F12" s="13"/>
    </row>
    <row r="13" spans="1:6" ht="23.25">
      <c r="A13" s="25" t="s">
        <v>1</v>
      </c>
      <c r="B13" s="14">
        <f>B14+B15+B16+B17</f>
        <v>8307</v>
      </c>
      <c r="C13" s="14"/>
      <c r="D13" s="14">
        <f>D14+D15+D16+D17</f>
        <v>6749.599999999999</v>
      </c>
      <c r="E13" s="15"/>
      <c r="F13" s="15">
        <f t="shared" si="0"/>
        <v>81.25195618153363</v>
      </c>
    </row>
    <row r="14" spans="1:6" ht="48">
      <c r="A14" s="26" t="s">
        <v>2</v>
      </c>
      <c r="B14" s="12">
        <v>3253</v>
      </c>
      <c r="C14" s="12"/>
      <c r="D14" s="12">
        <v>3055.4</v>
      </c>
      <c r="E14" s="13"/>
      <c r="F14" s="13">
        <f t="shared" si="0"/>
        <v>93.92560713187827</v>
      </c>
    </row>
    <row r="15" spans="1:6" ht="74.25" customHeight="1">
      <c r="A15" s="26" t="s">
        <v>3</v>
      </c>
      <c r="B15" s="12">
        <v>26</v>
      </c>
      <c r="C15" s="12"/>
      <c r="D15" s="12">
        <v>23.2</v>
      </c>
      <c r="E15" s="13"/>
      <c r="F15" s="13">
        <f t="shared" si="0"/>
        <v>89.23076923076923</v>
      </c>
    </row>
    <row r="16" spans="1:6" ht="48">
      <c r="A16" s="26" t="s">
        <v>57</v>
      </c>
      <c r="B16" s="12">
        <v>5577</v>
      </c>
      <c r="C16" s="12"/>
      <c r="D16" s="12">
        <v>4187.7</v>
      </c>
      <c r="E16" s="13"/>
      <c r="F16" s="13">
        <f t="shared" si="0"/>
        <v>75.08875739644971</v>
      </c>
    </row>
    <row r="17" spans="1:6" ht="48">
      <c r="A17" s="26" t="s">
        <v>4</v>
      </c>
      <c r="B17" s="12">
        <v>-549</v>
      </c>
      <c r="C17" s="12"/>
      <c r="D17" s="12">
        <v>-516.7</v>
      </c>
      <c r="E17" s="13"/>
      <c r="F17" s="13">
        <f t="shared" si="0"/>
        <v>94.11657559198544</v>
      </c>
    </row>
    <row r="18" spans="1:6" ht="15">
      <c r="A18" s="25" t="s">
        <v>16</v>
      </c>
      <c r="B18" s="9">
        <f>B20+B21+B22+B19</f>
        <v>35133</v>
      </c>
      <c r="C18" s="9"/>
      <c r="D18" s="9">
        <f>D20+D21+D22+D19</f>
        <v>26549.6</v>
      </c>
      <c r="E18" s="10"/>
      <c r="F18" s="11">
        <f>(D18/B18)*100</f>
        <v>75.5688384140267</v>
      </c>
    </row>
    <row r="19" spans="1:6" ht="24">
      <c r="A19" s="26" t="s">
        <v>88</v>
      </c>
      <c r="B19" s="12">
        <v>11972</v>
      </c>
      <c r="C19" s="12"/>
      <c r="D19" s="12">
        <v>11121.9</v>
      </c>
      <c r="E19" s="10"/>
      <c r="F19" s="18">
        <f>D19/B19*100</f>
        <v>92.89926495155362</v>
      </c>
    </row>
    <row r="20" spans="1:6" ht="24">
      <c r="A20" s="26" t="s">
        <v>26</v>
      </c>
      <c r="B20" s="12">
        <v>22980</v>
      </c>
      <c r="C20" s="12"/>
      <c r="D20" s="12">
        <v>15298.1</v>
      </c>
      <c r="E20" s="13"/>
      <c r="F20" s="13">
        <f>(D20/B20)*100</f>
        <v>66.57136640557006</v>
      </c>
    </row>
    <row r="21" spans="1:6" ht="12.75">
      <c r="A21" s="26" t="s">
        <v>42</v>
      </c>
      <c r="B21" s="12">
        <v>30</v>
      </c>
      <c r="C21" s="12"/>
      <c r="D21" s="12">
        <v>-10.6</v>
      </c>
      <c r="E21" s="13"/>
      <c r="F21" s="13">
        <v>0</v>
      </c>
    </row>
    <row r="22" spans="1:6" ht="25.5" customHeight="1">
      <c r="A22" s="26" t="s">
        <v>60</v>
      </c>
      <c r="B22" s="12">
        <v>151</v>
      </c>
      <c r="C22" s="12"/>
      <c r="D22" s="12">
        <v>140.2</v>
      </c>
      <c r="E22" s="13"/>
      <c r="F22" s="13">
        <f>(D22/B22)*100</f>
        <v>92.84768211920529</v>
      </c>
    </row>
    <row r="23" spans="1:6" ht="15">
      <c r="A23" s="25" t="s">
        <v>17</v>
      </c>
      <c r="B23" s="9">
        <f>B24+B26+B25</f>
        <v>25421</v>
      </c>
      <c r="C23" s="9"/>
      <c r="D23" s="9">
        <f>D24+D26+D25</f>
        <v>14752.800000000001</v>
      </c>
      <c r="E23" s="10"/>
      <c r="F23" s="10">
        <f>(D23/B23)*100</f>
        <v>58.033908972896434</v>
      </c>
    </row>
    <row r="24" spans="1:6" ht="15" customHeight="1">
      <c r="A24" s="26" t="s">
        <v>61</v>
      </c>
      <c r="B24" s="12">
        <v>3325</v>
      </c>
      <c r="C24" s="12"/>
      <c r="D24" s="12">
        <v>1741.6</v>
      </c>
      <c r="E24" s="13"/>
      <c r="F24" s="13">
        <f>(D24/B24)*100</f>
        <v>52.378947368421045</v>
      </c>
    </row>
    <row r="25" spans="1:6" ht="12.75">
      <c r="A25" s="26" t="s">
        <v>5</v>
      </c>
      <c r="B25" s="12">
        <v>1428</v>
      </c>
      <c r="C25" s="12"/>
      <c r="D25" s="12">
        <v>615.2</v>
      </c>
      <c r="E25" s="13"/>
      <c r="F25" s="13">
        <f>(D25/B25)*100</f>
        <v>43.0812324929972</v>
      </c>
    </row>
    <row r="26" spans="1:6" ht="13.5" customHeight="1">
      <c r="A26" s="27" t="s">
        <v>18</v>
      </c>
      <c r="B26" s="12">
        <v>20668</v>
      </c>
      <c r="C26" s="12"/>
      <c r="D26" s="12">
        <v>12396</v>
      </c>
      <c r="E26" s="13"/>
      <c r="F26" s="13">
        <f>(D26/B26)*100</f>
        <v>59.97677569189085</v>
      </c>
    </row>
    <row r="27" spans="1:6" ht="15">
      <c r="A27" s="25" t="s">
        <v>19</v>
      </c>
      <c r="B27" s="9">
        <f>B28+B30+B29</f>
        <v>10090</v>
      </c>
      <c r="C27" s="9">
        <f>C28+C30</f>
        <v>0</v>
      </c>
      <c r="D27" s="9">
        <f>D28+D30+D29</f>
        <v>8404.400000000001</v>
      </c>
      <c r="E27" s="10">
        <f>E28+E30</f>
        <v>0</v>
      </c>
      <c r="F27" s="10">
        <f>F28</f>
        <v>87.03703703703704</v>
      </c>
    </row>
    <row r="28" spans="1:6" ht="42" customHeight="1">
      <c r="A28" s="28" t="s">
        <v>62</v>
      </c>
      <c r="B28" s="12">
        <v>6210</v>
      </c>
      <c r="C28" s="12"/>
      <c r="D28" s="12">
        <v>5405</v>
      </c>
      <c r="E28" s="13"/>
      <c r="F28" s="13">
        <f>(D28/B28)*100</f>
        <v>87.03703703703704</v>
      </c>
    </row>
    <row r="29" spans="1:6" ht="59.25" customHeight="1">
      <c r="A29" s="26" t="s">
        <v>98</v>
      </c>
      <c r="B29" s="12">
        <v>7</v>
      </c>
      <c r="C29" s="12"/>
      <c r="D29" s="12">
        <v>4.2</v>
      </c>
      <c r="E29" s="13"/>
      <c r="F29" s="13">
        <f>(D29/B29)*100</f>
        <v>60</v>
      </c>
    </row>
    <row r="30" spans="1:6" ht="48.75" customHeight="1">
      <c r="A30" s="28" t="s">
        <v>85</v>
      </c>
      <c r="B30" s="12">
        <v>3873</v>
      </c>
      <c r="C30" s="12"/>
      <c r="D30" s="12">
        <v>2995.2</v>
      </c>
      <c r="E30" s="13"/>
      <c r="F30" s="13">
        <f>(D30/B30)*100</f>
        <v>77.33539891556931</v>
      </c>
    </row>
    <row r="31" spans="1:6" ht="24" customHeight="1" hidden="1">
      <c r="A31" s="29" t="s">
        <v>83</v>
      </c>
      <c r="B31" s="14">
        <f>B32</f>
        <v>0</v>
      </c>
      <c r="C31" s="14"/>
      <c r="D31" s="14">
        <f>D32</f>
        <v>0</v>
      </c>
      <c r="E31" s="15"/>
      <c r="F31" s="15"/>
    </row>
    <row r="32" spans="1:6" ht="37.5" customHeight="1" hidden="1">
      <c r="A32" s="27" t="s">
        <v>84</v>
      </c>
      <c r="B32" s="12">
        <v>0</v>
      </c>
      <c r="C32" s="12"/>
      <c r="D32" s="12">
        <v>0</v>
      </c>
      <c r="E32" s="13"/>
      <c r="F32" s="13"/>
    </row>
    <row r="33" spans="1:6" ht="24">
      <c r="A33" s="25" t="s">
        <v>27</v>
      </c>
      <c r="B33" s="9">
        <f>B34+B35+B36</f>
        <v>24450</v>
      </c>
      <c r="C33" s="9"/>
      <c r="D33" s="9">
        <f>D34+D35+D36</f>
        <v>18291.7</v>
      </c>
      <c r="E33" s="10"/>
      <c r="F33" s="10">
        <f>(D33/B33)*100</f>
        <v>74.81267893660531</v>
      </c>
    </row>
    <row r="34" spans="1:6" ht="69.75" customHeight="1">
      <c r="A34" s="26" t="s">
        <v>43</v>
      </c>
      <c r="B34" s="12">
        <v>23115</v>
      </c>
      <c r="C34" s="12"/>
      <c r="D34" s="12">
        <v>17242.8</v>
      </c>
      <c r="E34" s="13"/>
      <c r="F34" s="13">
        <f>(D34/B34)*100</f>
        <v>74.59571706683971</v>
      </c>
    </row>
    <row r="35" spans="1:6" ht="24.75" customHeight="1" hidden="1">
      <c r="A35" s="27" t="s">
        <v>64</v>
      </c>
      <c r="B35" s="12">
        <v>0</v>
      </c>
      <c r="C35" s="12"/>
      <c r="D35" s="12">
        <v>0</v>
      </c>
      <c r="E35" s="13"/>
      <c r="F35" s="13">
        <v>0</v>
      </c>
    </row>
    <row r="36" spans="1:6" ht="69" customHeight="1">
      <c r="A36" s="26" t="s">
        <v>65</v>
      </c>
      <c r="B36" s="12">
        <v>1335</v>
      </c>
      <c r="C36" s="12"/>
      <c r="D36" s="12">
        <v>1048.9</v>
      </c>
      <c r="E36" s="13"/>
      <c r="F36" s="13">
        <f>D36/B36*100</f>
        <v>78.56928838951312</v>
      </c>
    </row>
    <row r="37" spans="1:6" ht="15">
      <c r="A37" s="25" t="s">
        <v>28</v>
      </c>
      <c r="B37" s="9">
        <f>B38</f>
        <v>1855</v>
      </c>
      <c r="C37" s="9"/>
      <c r="D37" s="9">
        <f>D38</f>
        <v>1506.4</v>
      </c>
      <c r="E37" s="10"/>
      <c r="F37" s="10">
        <f>(D37/B37)*100</f>
        <v>81.20754716981132</v>
      </c>
    </row>
    <row r="38" spans="1:6" ht="12.75" customHeight="1">
      <c r="A38" s="26" t="s">
        <v>49</v>
      </c>
      <c r="B38" s="12">
        <v>1855</v>
      </c>
      <c r="C38" s="12"/>
      <c r="D38" s="12">
        <v>1506.4</v>
      </c>
      <c r="E38" s="13"/>
      <c r="F38" s="13">
        <f>(D38/B38)*100</f>
        <v>81.20754716981132</v>
      </c>
    </row>
    <row r="39" spans="1:6" ht="24">
      <c r="A39" s="25" t="s">
        <v>44</v>
      </c>
      <c r="B39" s="9">
        <f>B40+B41</f>
        <v>10138</v>
      </c>
      <c r="C39" s="9"/>
      <c r="D39" s="9">
        <f>D40+D41</f>
        <v>19014.5</v>
      </c>
      <c r="E39" s="10"/>
      <c r="F39" s="10">
        <f>D39/B39*100</f>
        <v>187.55671730124286</v>
      </c>
    </row>
    <row r="40" spans="1:6" ht="18" customHeight="1">
      <c r="A40" s="27" t="s">
        <v>66</v>
      </c>
      <c r="B40" s="17">
        <v>27</v>
      </c>
      <c r="C40" s="17"/>
      <c r="D40" s="17">
        <v>27</v>
      </c>
      <c r="E40" s="18"/>
      <c r="F40" s="18">
        <f>D40/B40*100</f>
        <v>100</v>
      </c>
    </row>
    <row r="41" spans="1:6" ht="15" customHeight="1">
      <c r="A41" s="26" t="s">
        <v>67</v>
      </c>
      <c r="B41" s="17">
        <v>10111</v>
      </c>
      <c r="C41" s="17"/>
      <c r="D41" s="17">
        <v>18987.5</v>
      </c>
      <c r="E41" s="18"/>
      <c r="F41" s="18">
        <f>D41/B41*100</f>
        <v>187.79052517060626</v>
      </c>
    </row>
    <row r="42" spans="1:6" ht="24">
      <c r="A42" s="25" t="s">
        <v>35</v>
      </c>
      <c r="B42" s="9">
        <f>B43+B44+B45</f>
        <v>2201</v>
      </c>
      <c r="C42" s="9"/>
      <c r="D42" s="9">
        <f>D43+D44+D45</f>
        <v>1846.9</v>
      </c>
      <c r="E42" s="10"/>
      <c r="F42" s="10">
        <f>(D42/B42)*100</f>
        <v>83.9118582462517</v>
      </c>
    </row>
    <row r="43" spans="1:6" ht="21" customHeight="1">
      <c r="A43" s="26" t="s">
        <v>68</v>
      </c>
      <c r="B43" s="17">
        <v>994</v>
      </c>
      <c r="C43" s="17"/>
      <c r="D43" s="17">
        <v>765.7</v>
      </c>
      <c r="E43" s="18"/>
      <c r="F43" s="18">
        <f>D43/B43*100</f>
        <v>77.03219315895373</v>
      </c>
    </row>
    <row r="44" spans="1:6" ht="74.25" customHeight="1">
      <c r="A44" s="30" t="s">
        <v>69</v>
      </c>
      <c r="B44" s="17">
        <v>227</v>
      </c>
      <c r="C44" s="17"/>
      <c r="D44" s="17">
        <v>133.7</v>
      </c>
      <c r="E44" s="18"/>
      <c r="F44" s="18">
        <f>D44/B44*100</f>
        <v>58.89867841409691</v>
      </c>
    </row>
    <row r="45" spans="1:6" ht="30" customHeight="1">
      <c r="A45" s="26" t="s">
        <v>70</v>
      </c>
      <c r="B45" s="17">
        <v>980</v>
      </c>
      <c r="C45" s="17"/>
      <c r="D45" s="17">
        <v>947.5</v>
      </c>
      <c r="E45" s="18"/>
      <c r="F45" s="18">
        <f>D45/B45*100</f>
        <v>96.68367346938776</v>
      </c>
    </row>
    <row r="46" spans="1:6" ht="15">
      <c r="A46" s="25" t="s">
        <v>36</v>
      </c>
      <c r="B46" s="9">
        <f>SUM(B47:B57)</f>
        <v>6287</v>
      </c>
      <c r="C46" s="9"/>
      <c r="D46" s="9">
        <f>SUM(D47:D57)</f>
        <v>5211.2</v>
      </c>
      <c r="E46" s="10"/>
      <c r="F46" s="10">
        <f>(D46/B46)*100</f>
        <v>82.88850007952918</v>
      </c>
    </row>
    <row r="47" spans="1:6" ht="33.75" customHeight="1">
      <c r="A47" s="27" t="s">
        <v>71</v>
      </c>
      <c r="B47" s="17">
        <v>70</v>
      </c>
      <c r="C47" s="17"/>
      <c r="D47" s="17">
        <v>59.5</v>
      </c>
      <c r="E47" s="19">
        <v>51</v>
      </c>
      <c r="F47" s="18">
        <f>(D47/B47)*100</f>
        <v>85</v>
      </c>
    </row>
    <row r="48" spans="1:6" ht="51" customHeight="1">
      <c r="A48" s="26" t="s">
        <v>72</v>
      </c>
      <c r="B48" s="17">
        <v>30</v>
      </c>
      <c r="C48" s="17"/>
      <c r="D48" s="17">
        <v>30</v>
      </c>
      <c r="E48" s="19">
        <v>22</v>
      </c>
      <c r="F48" s="18">
        <v>0</v>
      </c>
    </row>
    <row r="49" spans="1:6" ht="48" customHeight="1">
      <c r="A49" s="26" t="s">
        <v>6</v>
      </c>
      <c r="B49" s="17">
        <v>576</v>
      </c>
      <c r="C49" s="17"/>
      <c r="D49" s="17">
        <v>314</v>
      </c>
      <c r="E49" s="19">
        <v>71</v>
      </c>
      <c r="F49" s="18">
        <f>(D49/B49)*100</f>
        <v>54.513888888888886</v>
      </c>
    </row>
    <row r="50" spans="1:6" ht="24" customHeight="1" hidden="1">
      <c r="A50" s="26" t="s">
        <v>52</v>
      </c>
      <c r="B50" s="17">
        <v>0</v>
      </c>
      <c r="C50" s="17"/>
      <c r="D50" s="17">
        <v>0</v>
      </c>
      <c r="E50" s="19">
        <v>0</v>
      </c>
      <c r="F50" s="18">
        <v>0</v>
      </c>
    </row>
    <row r="51" spans="1:6" ht="99" customHeight="1">
      <c r="A51" s="26" t="s">
        <v>73</v>
      </c>
      <c r="B51" s="17">
        <v>122</v>
      </c>
      <c r="C51" s="17"/>
      <c r="D51" s="17">
        <v>102</v>
      </c>
      <c r="E51" s="19">
        <v>121.2</v>
      </c>
      <c r="F51" s="18">
        <f aca="true" t="shared" si="1" ref="F51:F67">D51/B51*100</f>
        <v>83.60655737704919</v>
      </c>
    </row>
    <row r="52" spans="1:6" ht="68.25" customHeight="1">
      <c r="A52" s="26" t="s">
        <v>99</v>
      </c>
      <c r="B52" s="17">
        <v>1002</v>
      </c>
      <c r="C52" s="17"/>
      <c r="D52" s="17">
        <v>984.5</v>
      </c>
      <c r="E52" s="19">
        <v>887.3</v>
      </c>
      <c r="F52" s="18">
        <f t="shared" si="1"/>
        <v>98.25349301397206</v>
      </c>
    </row>
    <row r="53" spans="1:6" ht="27" customHeight="1">
      <c r="A53" s="26" t="s">
        <v>74</v>
      </c>
      <c r="B53" s="17">
        <v>153</v>
      </c>
      <c r="C53" s="17"/>
      <c r="D53" s="17">
        <v>126.5</v>
      </c>
      <c r="E53" s="19">
        <v>347.5</v>
      </c>
      <c r="F53" s="18">
        <f t="shared" si="1"/>
        <v>82.6797385620915</v>
      </c>
    </row>
    <row r="54" spans="1:6" ht="54" customHeight="1">
      <c r="A54" s="27" t="s">
        <v>75</v>
      </c>
      <c r="B54" s="17">
        <v>2248</v>
      </c>
      <c r="C54" s="17"/>
      <c r="D54" s="17">
        <v>2148.1</v>
      </c>
      <c r="E54" s="19">
        <v>87.6</v>
      </c>
      <c r="F54" s="18">
        <f t="shared" si="1"/>
        <v>95.55604982206405</v>
      </c>
    </row>
    <row r="55" spans="1:6" ht="60" customHeight="1">
      <c r="A55" s="26" t="s">
        <v>59</v>
      </c>
      <c r="B55" s="17">
        <v>37</v>
      </c>
      <c r="C55" s="17"/>
      <c r="D55" s="17">
        <v>34.2</v>
      </c>
      <c r="E55" s="19">
        <v>221.8</v>
      </c>
      <c r="F55" s="18">
        <f t="shared" si="1"/>
        <v>92.43243243243245</v>
      </c>
    </row>
    <row r="56" spans="1:6" ht="42" customHeight="1">
      <c r="A56" s="26" t="s">
        <v>76</v>
      </c>
      <c r="B56" s="17">
        <v>125</v>
      </c>
      <c r="C56" s="17"/>
      <c r="D56" s="17">
        <v>83.2</v>
      </c>
      <c r="E56" s="19">
        <v>68.4</v>
      </c>
      <c r="F56" s="18">
        <f t="shared" si="1"/>
        <v>66.56</v>
      </c>
    </row>
    <row r="57" spans="1:6" ht="24.75" customHeight="1">
      <c r="A57" s="26" t="s">
        <v>77</v>
      </c>
      <c r="B57" s="17">
        <v>1924</v>
      </c>
      <c r="C57" s="17"/>
      <c r="D57" s="17">
        <v>1329.2</v>
      </c>
      <c r="E57" s="17">
        <v>3536.16</v>
      </c>
      <c r="F57" s="18">
        <f t="shared" si="1"/>
        <v>69.0852390852391</v>
      </c>
    </row>
    <row r="58" spans="1:6" ht="18" customHeight="1">
      <c r="A58" s="25" t="s">
        <v>78</v>
      </c>
      <c r="B58" s="9">
        <v>514</v>
      </c>
      <c r="C58" s="9"/>
      <c r="D58" s="9">
        <v>441.5</v>
      </c>
      <c r="E58" s="10"/>
      <c r="F58" s="18">
        <f t="shared" si="1"/>
        <v>85.89494163424123</v>
      </c>
    </row>
    <row r="59" spans="1:6" ht="15">
      <c r="A59" s="25" t="s">
        <v>51</v>
      </c>
      <c r="B59" s="9">
        <f>B7+B13+B18+B23+B27+B33+B37+B39+B42+B46+B58+B31</f>
        <v>335580</v>
      </c>
      <c r="C59" s="9"/>
      <c r="D59" s="9">
        <f>D7+D13+D18+D23+D27+D33+D37+D39+D42+D46+D58</f>
        <v>271199.9</v>
      </c>
      <c r="E59" s="10"/>
      <c r="F59" s="10">
        <f t="shared" si="1"/>
        <v>80.81527504618869</v>
      </c>
    </row>
    <row r="60" spans="1:6" ht="15">
      <c r="A60" s="25" t="s">
        <v>32</v>
      </c>
      <c r="B60" s="9">
        <f>B61+B67+B68+B69</f>
        <v>1683613.5</v>
      </c>
      <c r="C60" s="9">
        <f>C61+C67+C68+C69</f>
        <v>0</v>
      </c>
      <c r="D60" s="9">
        <f>D61+D67+D68+D69</f>
        <v>1070272.4000000001</v>
      </c>
      <c r="E60" s="10"/>
      <c r="F60" s="10">
        <f t="shared" si="1"/>
        <v>63.56995830693922</v>
      </c>
    </row>
    <row r="61" spans="1:6" ht="24.75" customHeight="1">
      <c r="A61" s="31" t="s">
        <v>79</v>
      </c>
      <c r="B61" s="9">
        <f>B63+B64+B65+B66</f>
        <v>1682269</v>
      </c>
      <c r="C61" s="9">
        <f>C63+C64+C65+C66</f>
        <v>0</v>
      </c>
      <c r="D61" s="9">
        <f>D63+D64+D65+D66</f>
        <v>1076867.9000000001</v>
      </c>
      <c r="E61" s="10"/>
      <c r="F61" s="10">
        <f t="shared" si="1"/>
        <v>64.01282434616581</v>
      </c>
    </row>
    <row r="62" spans="1:6" ht="24.75" customHeight="1">
      <c r="A62" s="26" t="s">
        <v>80</v>
      </c>
      <c r="B62" s="9">
        <f>B63</f>
        <v>440344</v>
      </c>
      <c r="C62" s="9">
        <f>C63</f>
        <v>0</v>
      </c>
      <c r="D62" s="9">
        <f>D63</f>
        <v>335838</v>
      </c>
      <c r="E62" s="20">
        <f>E63</f>
        <v>0</v>
      </c>
      <c r="F62" s="20">
        <f>F63</f>
        <v>76.26719110513599</v>
      </c>
    </row>
    <row r="63" spans="1:6" ht="21.75" customHeight="1">
      <c r="A63" s="26" t="s">
        <v>86</v>
      </c>
      <c r="B63" s="16">
        <v>440344</v>
      </c>
      <c r="C63" s="16"/>
      <c r="D63" s="16">
        <v>335838</v>
      </c>
      <c r="E63" s="21"/>
      <c r="F63" s="21">
        <f t="shared" si="1"/>
        <v>76.26719110513599</v>
      </c>
    </row>
    <row r="64" spans="1:6" ht="28.5" customHeight="1">
      <c r="A64" s="26" t="s">
        <v>53</v>
      </c>
      <c r="B64" s="16">
        <v>320593</v>
      </c>
      <c r="C64" s="16"/>
      <c r="D64" s="16">
        <v>83986.4</v>
      </c>
      <c r="E64" s="21"/>
      <c r="F64" s="21">
        <f t="shared" si="1"/>
        <v>26.197203307620565</v>
      </c>
    </row>
    <row r="65" spans="1:6" ht="21.75" customHeight="1">
      <c r="A65" s="26" t="s">
        <v>81</v>
      </c>
      <c r="B65" s="16">
        <v>910858.2</v>
      </c>
      <c r="C65" s="16"/>
      <c r="D65" s="16">
        <v>647149.8</v>
      </c>
      <c r="E65" s="21"/>
      <c r="F65" s="21">
        <f t="shared" si="1"/>
        <v>71.04835856997282</v>
      </c>
    </row>
    <row r="66" spans="1:6" ht="15">
      <c r="A66" s="26" t="s">
        <v>34</v>
      </c>
      <c r="B66" s="16">
        <v>10473.8</v>
      </c>
      <c r="C66" s="16"/>
      <c r="D66" s="16">
        <v>9893.7</v>
      </c>
      <c r="E66" s="21"/>
      <c r="F66" s="21">
        <f t="shared" si="1"/>
        <v>94.46141801447423</v>
      </c>
    </row>
    <row r="67" spans="1:6" ht="15">
      <c r="A67" s="26" t="s">
        <v>87</v>
      </c>
      <c r="B67" s="16">
        <v>1344.5</v>
      </c>
      <c r="C67" s="16"/>
      <c r="D67" s="16">
        <v>1274.4</v>
      </c>
      <c r="E67" s="21"/>
      <c r="F67" s="21">
        <f t="shared" si="1"/>
        <v>94.78616586091485</v>
      </c>
    </row>
    <row r="68" spans="1:6" ht="59.25" customHeight="1">
      <c r="A68" s="26" t="s">
        <v>54</v>
      </c>
      <c r="B68" s="16"/>
      <c r="C68" s="16"/>
      <c r="D68" s="16"/>
      <c r="E68" s="21"/>
      <c r="F68" s="21"/>
    </row>
    <row r="69" spans="1:6" ht="35.25" customHeight="1">
      <c r="A69" s="26" t="s">
        <v>56</v>
      </c>
      <c r="B69" s="16"/>
      <c r="C69" s="16"/>
      <c r="D69" s="16">
        <v>-7869.9</v>
      </c>
      <c r="E69" s="21"/>
      <c r="F69" s="21"/>
    </row>
    <row r="70" spans="1:6" ht="15">
      <c r="A70" s="25" t="s">
        <v>20</v>
      </c>
      <c r="B70" s="9">
        <f>B59+B60</f>
        <v>2019193.5</v>
      </c>
      <c r="C70" s="9"/>
      <c r="D70" s="9">
        <f>D59+D60</f>
        <v>1341472.3000000003</v>
      </c>
      <c r="E70" s="10"/>
      <c r="F70" s="10">
        <f>D70/B70*100</f>
        <v>66.43604488623801</v>
      </c>
    </row>
    <row r="71" spans="1:6" ht="15">
      <c r="A71" s="25" t="s">
        <v>21</v>
      </c>
      <c r="B71" s="9"/>
      <c r="C71" s="9"/>
      <c r="D71" s="9"/>
      <c r="E71" s="10"/>
      <c r="F71" s="10"/>
    </row>
    <row r="72" spans="1:6" ht="13.5">
      <c r="A72" s="26" t="s">
        <v>29</v>
      </c>
      <c r="B72" s="17">
        <v>73987</v>
      </c>
      <c r="C72" s="17"/>
      <c r="D72" s="17">
        <v>54183.7</v>
      </c>
      <c r="E72" s="18"/>
      <c r="F72" s="18">
        <f>(D72/B72)*100</f>
        <v>73.23408166299484</v>
      </c>
    </row>
    <row r="73" spans="1:6" ht="13.5">
      <c r="A73" s="26" t="s">
        <v>33</v>
      </c>
      <c r="B73" s="17">
        <v>253.9</v>
      </c>
      <c r="C73" s="17"/>
      <c r="D73" s="17">
        <v>89.5</v>
      </c>
      <c r="E73" s="18"/>
      <c r="F73" s="18">
        <f>D73/B73*100</f>
        <v>35.25009846396219</v>
      </c>
    </row>
    <row r="74" spans="1:6" ht="13.5">
      <c r="A74" s="26" t="s">
        <v>30</v>
      </c>
      <c r="B74" s="17">
        <v>11789.9</v>
      </c>
      <c r="C74" s="17"/>
      <c r="D74" s="17">
        <v>8543.5</v>
      </c>
      <c r="E74" s="18"/>
      <c r="F74" s="18">
        <f aca="true" t="shared" si="2" ref="F74:F84">(D74/B74)*100</f>
        <v>72.4645671294922</v>
      </c>
    </row>
    <row r="75" spans="1:6" ht="13.5">
      <c r="A75" s="26" t="s">
        <v>31</v>
      </c>
      <c r="B75" s="17">
        <v>151774.1</v>
      </c>
      <c r="C75" s="17"/>
      <c r="D75" s="17">
        <v>98246.5</v>
      </c>
      <c r="E75" s="18"/>
      <c r="F75" s="18">
        <f t="shared" si="2"/>
        <v>64.73205902719897</v>
      </c>
    </row>
    <row r="76" spans="1:6" ht="13.5">
      <c r="A76" s="26" t="s">
        <v>39</v>
      </c>
      <c r="B76" s="17">
        <v>165768.7</v>
      </c>
      <c r="C76" s="17"/>
      <c r="D76" s="17">
        <v>94526.6</v>
      </c>
      <c r="E76" s="18"/>
      <c r="F76" s="18">
        <f t="shared" si="2"/>
        <v>57.02318954060688</v>
      </c>
    </row>
    <row r="77" spans="1:6" ht="13.5">
      <c r="A77" s="26" t="s">
        <v>22</v>
      </c>
      <c r="B77" s="17">
        <v>1015042.7</v>
      </c>
      <c r="C77" s="17"/>
      <c r="D77" s="17">
        <v>616921.3</v>
      </c>
      <c r="E77" s="18"/>
      <c r="F77" s="18">
        <f t="shared" si="2"/>
        <v>60.77786678333828</v>
      </c>
    </row>
    <row r="78" spans="1:6" ht="13.5">
      <c r="A78" s="26" t="s">
        <v>38</v>
      </c>
      <c r="B78" s="17">
        <v>89986.7</v>
      </c>
      <c r="C78" s="17"/>
      <c r="D78" s="17">
        <v>68251.8</v>
      </c>
      <c r="E78" s="18"/>
      <c r="F78" s="18">
        <f t="shared" si="2"/>
        <v>75.84654176672775</v>
      </c>
    </row>
    <row r="79" spans="1:6" ht="13.5" hidden="1">
      <c r="A79" s="26" t="s">
        <v>37</v>
      </c>
      <c r="B79" s="17"/>
      <c r="C79" s="17"/>
      <c r="D79" s="17"/>
      <c r="E79" s="18"/>
      <c r="F79" s="18"/>
    </row>
    <row r="80" spans="1:6" ht="13.5" hidden="1">
      <c r="A80" s="26" t="s">
        <v>37</v>
      </c>
      <c r="B80" s="17">
        <v>0</v>
      </c>
      <c r="C80" s="17"/>
      <c r="D80" s="17">
        <v>0</v>
      </c>
      <c r="E80" s="18"/>
      <c r="F80" s="18"/>
    </row>
    <row r="81" spans="1:6" ht="13.5">
      <c r="A81" s="26" t="s">
        <v>23</v>
      </c>
      <c r="B81" s="17">
        <v>476091.1</v>
      </c>
      <c r="C81" s="17"/>
      <c r="D81" s="17">
        <v>335387.8</v>
      </c>
      <c r="E81" s="18"/>
      <c r="F81" s="18">
        <f t="shared" si="2"/>
        <v>70.4461394048324</v>
      </c>
    </row>
    <row r="82" spans="1:6" ht="13.5">
      <c r="A82" s="26" t="s">
        <v>46</v>
      </c>
      <c r="B82" s="17">
        <v>33963.9</v>
      </c>
      <c r="C82" s="17"/>
      <c r="D82" s="17">
        <v>25349.1</v>
      </c>
      <c r="E82" s="18"/>
      <c r="F82" s="18">
        <f t="shared" si="2"/>
        <v>74.6354217271868</v>
      </c>
    </row>
    <row r="83" spans="1:6" ht="13.5">
      <c r="A83" s="26" t="s">
        <v>47</v>
      </c>
      <c r="B83" s="17">
        <v>9664.7</v>
      </c>
      <c r="C83" s="17"/>
      <c r="D83" s="17">
        <v>7201.8</v>
      </c>
      <c r="E83" s="18"/>
      <c r="F83" s="18">
        <f t="shared" si="2"/>
        <v>74.51653957184392</v>
      </c>
    </row>
    <row r="84" spans="1:6" ht="13.5">
      <c r="A84" s="26" t="s">
        <v>48</v>
      </c>
      <c r="B84" s="17">
        <v>26</v>
      </c>
      <c r="C84" s="17"/>
      <c r="D84" s="17">
        <v>17.6</v>
      </c>
      <c r="E84" s="18"/>
      <c r="F84" s="18">
        <f t="shared" si="2"/>
        <v>67.6923076923077</v>
      </c>
    </row>
    <row r="85" spans="1:7" ht="15">
      <c r="A85" s="25" t="s">
        <v>24</v>
      </c>
      <c r="B85" s="9">
        <f>SUM(B72:B84)</f>
        <v>2028348.6999999995</v>
      </c>
      <c r="C85" s="9">
        <f>SUM(C72:C84)</f>
        <v>0</v>
      </c>
      <c r="D85" s="9">
        <f>SUM(D72:D84)</f>
        <v>1308719.2000000004</v>
      </c>
      <c r="E85" s="10">
        <f>SUM(E72:E84)</f>
        <v>0</v>
      </c>
      <c r="F85" s="10">
        <f>D85/B85*100</f>
        <v>64.52141093885882</v>
      </c>
      <c r="G85" s="32"/>
    </row>
    <row r="86" spans="1:6" ht="15">
      <c r="A86" s="50"/>
      <c r="B86" s="51"/>
      <c r="C86" s="51"/>
      <c r="D86" s="52"/>
      <c r="E86" s="53"/>
      <c r="F86" s="53"/>
    </row>
    <row r="87" spans="1:4" ht="23.25">
      <c r="A87" s="33" t="s">
        <v>7</v>
      </c>
      <c r="B87" s="34">
        <f>B85-B70</f>
        <v>9155.199999999488</v>
      </c>
      <c r="C87" s="55"/>
      <c r="D87" s="54">
        <f>D85-D70</f>
        <v>-32753.09999999986</v>
      </c>
    </row>
    <row r="88" spans="1:4" ht="24">
      <c r="A88" s="37" t="s">
        <v>8</v>
      </c>
      <c r="B88" s="38">
        <f>B89+B92+B95</f>
        <v>9155.2</v>
      </c>
      <c r="C88" s="38">
        <f>C89+C92+C95</f>
        <v>0</v>
      </c>
      <c r="D88" s="38">
        <f>D89+D92+D95</f>
        <v>-7506</v>
      </c>
    </row>
    <row r="89" spans="1:4" ht="13.5">
      <c r="A89" s="33" t="s">
        <v>9</v>
      </c>
      <c r="B89" s="40">
        <f>B90+B91</f>
        <v>19155.2</v>
      </c>
      <c r="C89" s="56"/>
      <c r="D89" s="41">
        <v>0</v>
      </c>
    </row>
    <row r="90" spans="1:4" ht="24">
      <c r="A90" s="26" t="s">
        <v>114</v>
      </c>
      <c r="B90" s="42">
        <v>19155.2</v>
      </c>
      <c r="C90" s="57"/>
      <c r="D90" s="43">
        <v>0</v>
      </c>
    </row>
    <row r="91" spans="1:4" ht="24">
      <c r="A91" s="26" t="s">
        <v>115</v>
      </c>
      <c r="B91" s="38"/>
      <c r="C91" s="58"/>
      <c r="D91" s="44"/>
    </row>
    <row r="92" spans="1:4" ht="23.25">
      <c r="A92" s="33" t="s">
        <v>55</v>
      </c>
      <c r="B92" s="45">
        <f>B93+B94</f>
        <v>-10000</v>
      </c>
      <c r="C92" s="55"/>
      <c r="D92" s="46">
        <f>D93+D94</f>
        <v>-7506</v>
      </c>
    </row>
    <row r="93" spans="1:10" ht="36">
      <c r="A93" s="26" t="s">
        <v>116</v>
      </c>
      <c r="B93" s="38">
        <v>0</v>
      </c>
      <c r="C93" s="58"/>
      <c r="D93" s="44">
        <v>0</v>
      </c>
      <c r="J93" s="22" t="s">
        <v>100</v>
      </c>
    </row>
    <row r="94" spans="1:4" ht="36">
      <c r="A94" s="26" t="s">
        <v>117</v>
      </c>
      <c r="B94" s="38">
        <v>-10000</v>
      </c>
      <c r="C94" s="58"/>
      <c r="D94" s="44">
        <v>-7506</v>
      </c>
    </row>
    <row r="95" spans="1:4" ht="23.25">
      <c r="A95" s="25" t="s">
        <v>82</v>
      </c>
      <c r="B95" s="34">
        <v>0</v>
      </c>
      <c r="C95" s="58"/>
      <c r="D95" s="47">
        <v>0</v>
      </c>
    </row>
    <row r="96" spans="1:4" ht="23.25">
      <c r="A96" s="33" t="s">
        <v>14</v>
      </c>
      <c r="B96" s="34">
        <f>B87-B88</f>
        <v>-5.129550117999315E-10</v>
      </c>
      <c r="C96" s="59"/>
      <c r="D96" s="47">
        <f>D87-D88</f>
        <v>-25247.09999999986</v>
      </c>
    </row>
    <row r="97" ht="29.25" customHeight="1"/>
    <row r="98" ht="12.75">
      <c r="A98" s="60"/>
    </row>
    <row r="99" ht="27.75" customHeight="1"/>
  </sheetData>
  <sheetProtection/>
  <mergeCells count="5">
    <mergeCell ref="A1:F1"/>
    <mergeCell ref="A2:A5"/>
    <mergeCell ref="B2:B5"/>
    <mergeCell ref="D2:D5"/>
    <mergeCell ref="F2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nagornay</cp:lastModifiedBy>
  <cp:lastPrinted>2020-10-09T04:15:42Z</cp:lastPrinted>
  <dcterms:created xsi:type="dcterms:W3CDTF">2003-03-12T05:17:54Z</dcterms:created>
  <dcterms:modified xsi:type="dcterms:W3CDTF">2021-02-01T02:19:28Z</dcterms:modified>
  <cp:category/>
  <cp:version/>
  <cp:contentType/>
  <cp:contentStatus/>
</cp:coreProperties>
</file>